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4355" windowHeight="8250"/>
  </bookViews>
  <sheets>
    <sheet name="List1" sheetId="1" r:id="rId1"/>
  </sheets>
  <definedNames>
    <definedName name="_xlnm.Print_Titles" localSheetId="0">List1!$5:$5</definedName>
  </definedNames>
  <calcPr calcId="145621"/>
</workbook>
</file>

<file path=xl/calcChain.xml><?xml version="1.0" encoding="utf-8"?>
<calcChain xmlns="http://schemas.openxmlformats.org/spreadsheetml/2006/main">
  <c r="F476" i="1" l="1"/>
  <c r="F473" i="1"/>
  <c r="F472" i="1"/>
  <c r="F471" i="1"/>
  <c r="F470" i="1" s="1"/>
  <c r="F469" i="1" s="1"/>
  <c r="F467" i="1"/>
  <c r="F466" i="1"/>
  <c r="F465" i="1"/>
  <c r="F464" i="1" s="1"/>
  <c r="F463" i="1" s="1"/>
  <c r="F451" i="1"/>
  <c r="F450" i="1" s="1"/>
  <c r="F449" i="1" s="1"/>
  <c r="F448" i="1" s="1"/>
  <c r="F437" i="1"/>
  <c r="F436" i="1" s="1"/>
  <c r="F435" i="1" s="1"/>
  <c r="F434" i="1" s="1"/>
  <c r="F431" i="1"/>
  <c r="F430" i="1"/>
  <c r="F429" i="1"/>
  <c r="F428" i="1" s="1"/>
  <c r="F425" i="1"/>
  <c r="F423" i="1"/>
  <c r="F420" i="1"/>
  <c r="F417" i="1"/>
  <c r="F414" i="1"/>
  <c r="F413" i="1"/>
  <c r="F412" i="1" s="1"/>
  <c r="F411" i="1" s="1"/>
  <c r="F409" i="1"/>
  <c r="F407" i="1"/>
  <c r="F406" i="1"/>
  <c r="F404" i="1"/>
  <c r="F402" i="1"/>
  <c r="F401" i="1"/>
  <c r="F399" i="1"/>
  <c r="F397" i="1"/>
  <c r="F396" i="1"/>
  <c r="F394" i="1"/>
  <c r="F393" i="1"/>
  <c r="F391" i="1"/>
  <c r="F389" i="1"/>
  <c r="F387" i="1"/>
  <c r="F386" i="1"/>
  <c r="F383" i="1"/>
  <c r="F382" i="1"/>
  <c r="F381" i="1"/>
  <c r="F378" i="1"/>
  <c r="F376" i="1"/>
  <c r="F375" i="1"/>
  <c r="F374" i="1" s="1"/>
  <c r="F372" i="1"/>
  <c r="F371" i="1"/>
  <c r="F369" i="1"/>
  <c r="F367" i="1"/>
  <c r="F365" i="1"/>
  <c r="F363" i="1"/>
  <c r="F362" i="1"/>
  <c r="F361" i="1" s="1"/>
  <c r="F359" i="1"/>
  <c r="F357" i="1"/>
  <c r="F355" i="1"/>
  <c r="F353" i="1"/>
  <c r="F352" i="1"/>
  <c r="F351" i="1" s="1"/>
  <c r="F348" i="1"/>
  <c r="F346" i="1"/>
  <c r="F344" i="1"/>
  <c r="F342" i="1"/>
  <c r="F340" i="1"/>
  <c r="F338" i="1"/>
  <c r="F337" i="1"/>
  <c r="F336" i="1" s="1"/>
  <c r="F330" i="1"/>
  <c r="F323" i="1"/>
  <c r="F321" i="1"/>
  <c r="F319" i="1"/>
  <c r="F318" i="1"/>
  <c r="F316" i="1"/>
  <c r="F314" i="1"/>
  <c r="F311" i="1"/>
  <c r="F310" i="1"/>
  <c r="F306" i="1"/>
  <c r="F305" i="1"/>
  <c r="F301" i="1" s="1"/>
  <c r="F296" i="1" s="1"/>
  <c r="F303" i="1"/>
  <c r="F302" i="1"/>
  <c r="F299" i="1"/>
  <c r="F298" i="1"/>
  <c r="F297" i="1"/>
  <c r="F294" i="1"/>
  <c r="F293" i="1"/>
  <c r="F292" i="1"/>
  <c r="F290" i="1"/>
  <c r="F289" i="1"/>
  <c r="F288" i="1"/>
  <c r="F286" i="1"/>
  <c r="F284" i="1"/>
  <c r="F283" i="1"/>
  <c r="F281" i="1"/>
  <c r="F280" i="1"/>
  <c r="F274" i="1"/>
  <c r="F273" i="1" s="1"/>
  <c r="F271" i="1"/>
  <c r="F269" i="1"/>
  <c r="F268" i="1"/>
  <c r="F266" i="1"/>
  <c r="F264" i="1"/>
  <c r="F263" i="1"/>
  <c r="F260" i="1"/>
  <c r="F259" i="1"/>
  <c r="F255" i="1" s="1"/>
  <c r="F257" i="1"/>
  <c r="F256" i="1"/>
  <c r="F252" i="1"/>
  <c r="F248" i="1"/>
  <c r="F245" i="1"/>
  <c r="F241" i="1"/>
  <c r="F240" i="1"/>
  <c r="F238" i="1"/>
  <c r="F237" i="1" s="1"/>
  <c r="F233" i="1"/>
  <c r="F231" i="1"/>
  <c r="F229" i="1"/>
  <c r="F228" i="1"/>
  <c r="F227" i="1" s="1"/>
  <c r="F226" i="1" s="1"/>
  <c r="F223" i="1"/>
  <c r="F222" i="1" s="1"/>
  <c r="F220" i="1"/>
  <c r="F218" i="1"/>
  <c r="F217" i="1"/>
  <c r="F215" i="1"/>
  <c r="F213" i="1"/>
  <c r="F211" i="1"/>
  <c r="F210" i="1"/>
  <c r="F208" i="1"/>
  <c r="F206" i="1"/>
  <c r="F204" i="1"/>
  <c r="F201" i="1"/>
  <c r="F200" i="1"/>
  <c r="F196" i="1"/>
  <c r="F194" i="1"/>
  <c r="F193" i="1"/>
  <c r="F189" i="1" s="1"/>
  <c r="F188" i="1" s="1"/>
  <c r="F191" i="1"/>
  <c r="F190" i="1"/>
  <c r="F185" i="1"/>
  <c r="F182" i="1"/>
  <c r="F180" i="1"/>
  <c r="F179" i="1"/>
  <c r="F177" i="1"/>
  <c r="F172" i="1"/>
  <c r="F170" i="1"/>
  <c r="F165" i="1"/>
  <c r="F156" i="1"/>
  <c r="F149" i="1"/>
  <c r="F139" i="1"/>
  <c r="F134" i="1"/>
  <c r="F133" i="1"/>
  <c r="F132" i="1"/>
  <c r="F129" i="1"/>
  <c r="F126" i="1"/>
  <c r="F125" i="1"/>
  <c r="F124" i="1" s="1"/>
  <c r="F123" i="1" s="1"/>
  <c r="F120" i="1"/>
  <c r="F118" i="1"/>
  <c r="F116" i="1"/>
  <c r="F111" i="1"/>
  <c r="F110" i="1" s="1"/>
  <c r="F109" i="1" s="1"/>
  <c r="F108" i="1" s="1"/>
  <c r="F106" i="1"/>
  <c r="F104" i="1"/>
  <c r="F102" i="1"/>
  <c r="F100" i="1"/>
  <c r="F90" i="1"/>
  <c r="F89" i="1" s="1"/>
  <c r="F88" i="1" s="1"/>
  <c r="F87" i="1" s="1"/>
  <c r="F84" i="1"/>
  <c r="F83" i="1"/>
  <c r="F82" i="1"/>
  <c r="F81" i="1" s="1"/>
  <c r="F80" i="1" s="1"/>
  <c r="F76" i="1"/>
  <c r="F75" i="1"/>
  <c r="F74" i="1" s="1"/>
  <c r="F73" i="1" s="1"/>
  <c r="F71" i="1"/>
  <c r="F69" i="1"/>
  <c r="F67" i="1"/>
  <c r="F65" i="1"/>
  <c r="F63" i="1"/>
  <c r="F61" i="1"/>
  <c r="F59" i="1"/>
  <c r="F58" i="1"/>
  <c r="F57" i="1" s="1"/>
  <c r="F56" i="1" s="1"/>
  <c r="F11" i="1"/>
  <c r="F10" i="1" s="1"/>
  <c r="F9" i="1" s="1"/>
  <c r="F8" i="1" s="1"/>
  <c r="F7" i="1" s="1"/>
  <c r="F433" i="1" l="1"/>
  <c r="F385" i="1"/>
  <c r="F380" i="1"/>
  <c r="F350" i="1"/>
  <c r="F309" i="1"/>
  <c r="F308" i="1" s="1"/>
  <c r="F262" i="1"/>
  <c r="F254" i="1"/>
  <c r="F236" i="1"/>
  <c r="F235" i="1" s="1"/>
  <c r="F199" i="1"/>
  <c r="F198" i="1" s="1"/>
  <c r="F138" i="1"/>
  <c r="F137" i="1" s="1"/>
  <c r="F131" i="1"/>
  <c r="F86" i="1"/>
  <c r="F55" i="1"/>
  <c r="F122" i="1" l="1"/>
</calcChain>
</file>

<file path=xl/sharedStrings.xml><?xml version="1.0" encoding="utf-8"?>
<sst xmlns="http://schemas.openxmlformats.org/spreadsheetml/2006/main" count="942" uniqueCount="715">
  <si>
    <t>PU</t>
  </si>
  <si>
    <t>PK</t>
  </si>
  <si>
    <t>PP</t>
  </si>
  <si>
    <t>Konto</t>
  </si>
  <si>
    <t>Opis</t>
  </si>
  <si>
    <t>.</t>
  </si>
  <si>
    <t>700020</t>
  </si>
  <si>
    <t>Dohodnina-odstopljeni vir občinam</t>
  </si>
  <si>
    <t>703000</t>
  </si>
  <si>
    <t>Davek od premoženja od stavb - od fizičnih oseb</t>
  </si>
  <si>
    <t>703002</t>
  </si>
  <si>
    <t>Zamudne obresti od davkov na nepremičnine</t>
  </si>
  <si>
    <t>703003</t>
  </si>
  <si>
    <t>Nadomestilo za uporabo stavbnega zemljišča - od pravnih oseb</t>
  </si>
  <si>
    <t>703004</t>
  </si>
  <si>
    <t>Nadomestilo za uporabo stavbnega zemljišča - od fizičnih oseb</t>
  </si>
  <si>
    <t>703005</t>
  </si>
  <si>
    <t>Zamudne obresti iz naslova nadomestila za uporabo stavbnega zemljišča</t>
  </si>
  <si>
    <t>703200</t>
  </si>
  <si>
    <t>Davek na dediščine in darila</t>
  </si>
  <si>
    <t>703201</t>
  </si>
  <si>
    <t>Zamudne obresti davkov občanov</t>
  </si>
  <si>
    <t>703300</t>
  </si>
  <si>
    <t>Davek na promet nepremičnin - od pravnih oseb</t>
  </si>
  <si>
    <t>703301</t>
  </si>
  <si>
    <t>Davek na promet nepremičnin - od fizičnih oseb</t>
  </si>
  <si>
    <t>703303</t>
  </si>
  <si>
    <t>Zamudne obresti od davka na promet nepremičnin</t>
  </si>
  <si>
    <t>704403</t>
  </si>
  <si>
    <t>Davek na dobitke od iger na srečo</t>
  </si>
  <si>
    <t>704700</t>
  </si>
  <si>
    <t>Okoljska dajatev za onesnaževanje okolja zaradi odvajanja odpadnih voda</t>
  </si>
  <si>
    <t>704704</t>
  </si>
  <si>
    <t>Turistična taksa</t>
  </si>
  <si>
    <t>704708</t>
  </si>
  <si>
    <t>Pristojbina za vzdrževanje gozdnih cest</t>
  </si>
  <si>
    <t>706099</t>
  </si>
  <si>
    <t>DRUGI DAVKI</t>
  </si>
  <si>
    <t>710200</t>
  </si>
  <si>
    <t>Prihodki od obresti</t>
  </si>
  <si>
    <t>710301</t>
  </si>
  <si>
    <t>Prihodki od najemnin za poslovne prostore</t>
  </si>
  <si>
    <t>710302</t>
  </si>
  <si>
    <t>Prihodki od najemnin za stanovanja</t>
  </si>
  <si>
    <t>711100</t>
  </si>
  <si>
    <t>Upravne takse za dokumente iz upravnih dejanj in drugo</t>
  </si>
  <si>
    <t>712001</t>
  </si>
  <si>
    <t>Denarne kazni - za prekrške</t>
  </si>
  <si>
    <t>712007</t>
  </si>
  <si>
    <t>Nadomestilo za degradacijo in uzurpacijo prostora</t>
  </si>
  <si>
    <t>71300009</t>
  </si>
  <si>
    <t>Prihodki od prodaje betonskega okvirja za grob</t>
  </si>
  <si>
    <t>71300011</t>
  </si>
  <si>
    <t>Prihodki od pokopališč</t>
  </si>
  <si>
    <t>71300012</t>
  </si>
  <si>
    <t>Prihodki od najema stojnic</t>
  </si>
  <si>
    <t>71300013</t>
  </si>
  <si>
    <t>Okoljska dajatev</t>
  </si>
  <si>
    <t>71300014</t>
  </si>
  <si>
    <t>Odvajanje odpadnih voda</t>
  </si>
  <si>
    <t>71300015</t>
  </si>
  <si>
    <t>Čiščenje odpadnih voda</t>
  </si>
  <si>
    <t>713099</t>
  </si>
  <si>
    <t>Drugi prihodki od prodaje</t>
  </si>
  <si>
    <t>71410000</t>
  </si>
  <si>
    <t>Ostali prihodki</t>
  </si>
  <si>
    <t>71410001</t>
  </si>
  <si>
    <t>Prihodki od plačila storitev za predšol.otroke v VVZ</t>
  </si>
  <si>
    <t>71410002</t>
  </si>
  <si>
    <t>Prihodki plačila uporabnikov pomoči na domu</t>
  </si>
  <si>
    <t>71410003</t>
  </si>
  <si>
    <t>Prihodki od sofinanc. javnih del - druge občine</t>
  </si>
  <si>
    <t>71410010</t>
  </si>
  <si>
    <t>Povrnitev stroškov domskega varstva</t>
  </si>
  <si>
    <t>71410012</t>
  </si>
  <si>
    <t>Povrnitev stroškov DRUŽINSKI POMOČNIK</t>
  </si>
  <si>
    <t>71410015</t>
  </si>
  <si>
    <t>Prihodek iz naslova izterjav - okoljska</t>
  </si>
  <si>
    <t>71410016</t>
  </si>
  <si>
    <t>Ostali prihodki - nedavčni</t>
  </si>
  <si>
    <t>71410500</t>
  </si>
  <si>
    <t>Prihodki od komunalnih prispevkov</t>
  </si>
  <si>
    <t>722100</t>
  </si>
  <si>
    <t>Prihodki od prodaje stavbnih zemljišč</t>
  </si>
  <si>
    <t>730000</t>
  </si>
  <si>
    <t>Prejete donacije</t>
  </si>
  <si>
    <t>74000103</t>
  </si>
  <si>
    <t>Požarna taksa</t>
  </si>
  <si>
    <t>74000132</t>
  </si>
  <si>
    <t>Sof. dvigala (MNZ)</t>
  </si>
  <si>
    <t>740004</t>
  </si>
  <si>
    <t>Druga prejeta sredstva iz državnega proračuna za tekočo porabo</t>
  </si>
  <si>
    <t>10</t>
  </si>
  <si>
    <t>OBČINSKI SVET</t>
  </si>
  <si>
    <t>01</t>
  </si>
  <si>
    <t>POLITIČNI SISTEM</t>
  </si>
  <si>
    <t>0101</t>
  </si>
  <si>
    <t>Politični sistem</t>
  </si>
  <si>
    <t>01019001</t>
  </si>
  <si>
    <t>Dejavnost občinskega sveta</t>
  </si>
  <si>
    <t>100101</t>
  </si>
  <si>
    <t>Sejnine občinskega sveta</t>
  </si>
  <si>
    <t>402905</t>
  </si>
  <si>
    <t>Sejnine udeležencem sej in odborov</t>
  </si>
  <si>
    <t>100102</t>
  </si>
  <si>
    <t>Sejnine odbori, komisije in drugo</t>
  </si>
  <si>
    <t>100106</t>
  </si>
  <si>
    <t>Financiranje političnih strank - SLS</t>
  </si>
  <si>
    <t>412000</t>
  </si>
  <si>
    <t>Tekoči transferi neprofitnim organizacijam in ustanovam</t>
  </si>
  <si>
    <t>100107</t>
  </si>
  <si>
    <t>Financiranje političnih strank - Desus</t>
  </si>
  <si>
    <t>100108</t>
  </si>
  <si>
    <t>Financiranje političnih strank - SD</t>
  </si>
  <si>
    <t>100109</t>
  </si>
  <si>
    <t>Financiranje političnih strank - Nova Slovenija</t>
  </si>
  <si>
    <t>100113</t>
  </si>
  <si>
    <t>Financiranje političnih strank - SMC-STRANKA MODERNEGA CENTRA</t>
  </si>
  <si>
    <t>04</t>
  </si>
  <si>
    <t>SKUPNE ADMINISTRATIVNE SLUŽBE IN SPLOŠNE JAVNE STORITVE</t>
  </si>
  <si>
    <t>0403</t>
  </si>
  <si>
    <t>Druge skupne administrativne službe</t>
  </si>
  <si>
    <t>04039001</t>
  </si>
  <si>
    <t>Obveščanje domače in tuje javnosti</t>
  </si>
  <si>
    <t>100401</t>
  </si>
  <si>
    <t>Materialni stroški občinskega svet</t>
  </si>
  <si>
    <t>40200603</t>
  </si>
  <si>
    <t>Snemanje sej Občinskega sveta</t>
  </si>
  <si>
    <t>40200604</t>
  </si>
  <si>
    <t>Objave MUV, UL - Občinski svet</t>
  </si>
  <si>
    <t>40209907</t>
  </si>
  <si>
    <t>Drugi sploš. mat. za Občinski svet</t>
  </si>
  <si>
    <t>20</t>
  </si>
  <si>
    <t>NADZORNI ODBOR</t>
  </si>
  <si>
    <t>02</t>
  </si>
  <si>
    <t>EKONOMSKA IN FISKALNA ADMINISTRACIJA</t>
  </si>
  <si>
    <t>0203</t>
  </si>
  <si>
    <t>Fiskalni nadzor</t>
  </si>
  <si>
    <t>02039001</t>
  </si>
  <si>
    <t>Dejavnost nadzornega odbora</t>
  </si>
  <si>
    <t>200201</t>
  </si>
  <si>
    <t>Delovanje nadzornega odbora</t>
  </si>
  <si>
    <t>30</t>
  </si>
  <si>
    <t>ŽUPAN</t>
  </si>
  <si>
    <t>01019003</t>
  </si>
  <si>
    <t>Dejavnost župana in podžupanov</t>
  </si>
  <si>
    <t>300101</t>
  </si>
  <si>
    <t>Plača župan</t>
  </si>
  <si>
    <t>400000</t>
  </si>
  <si>
    <t>Osnovne plače</t>
  </si>
  <si>
    <t>400001</t>
  </si>
  <si>
    <t>Splošni dodatki</t>
  </si>
  <si>
    <t>400202</t>
  </si>
  <si>
    <t>Povračilo stroškov prehrane med delom</t>
  </si>
  <si>
    <t>400203</t>
  </si>
  <si>
    <t>Povračilo stroškov prevoza na delo in iz dela</t>
  </si>
  <si>
    <t>401001</t>
  </si>
  <si>
    <t>Prispevek za pokojninsko in invalidsko zavarovanje</t>
  </si>
  <si>
    <t>401100</t>
  </si>
  <si>
    <t>Prispevek za obvezno zdravstveno zavarovanje</t>
  </si>
  <si>
    <t>401200</t>
  </si>
  <si>
    <t>Prispevek za zaposlovanje</t>
  </si>
  <si>
    <t>401300</t>
  </si>
  <si>
    <t>Prispevek za starševsko varstvo</t>
  </si>
  <si>
    <t>401500</t>
  </si>
  <si>
    <t>Premije kolektivnega dodatnega pokojninskega zavarovanja, na podlagi ZKDPZJU</t>
  </si>
  <si>
    <t>300102</t>
  </si>
  <si>
    <t>Nagrade nepoklicnih funkcionarjev</t>
  </si>
  <si>
    <t>40299901</t>
  </si>
  <si>
    <t>Nadomestilo podžupan</t>
  </si>
  <si>
    <t>300103</t>
  </si>
  <si>
    <t>Reprezentanca</t>
  </si>
  <si>
    <t>40200900</t>
  </si>
  <si>
    <t>300104</t>
  </si>
  <si>
    <t>Objave in oglasi</t>
  </si>
  <si>
    <t>40209913</t>
  </si>
  <si>
    <t>Ostalo oglaševanje (osmrtnice, čestitke,...)</t>
  </si>
  <si>
    <t>300105</t>
  </si>
  <si>
    <t>Stroški za delovanje urada župana</t>
  </si>
  <si>
    <t>402402</t>
  </si>
  <si>
    <t>Stroški prevoza v državi</t>
  </si>
  <si>
    <t>04039002</t>
  </si>
  <si>
    <t>Izvedba protokolarnih dogodkov</t>
  </si>
  <si>
    <t>300401</t>
  </si>
  <si>
    <t>Promocijska dejavnost, pokroviteljstva</t>
  </si>
  <si>
    <t>40209904</t>
  </si>
  <si>
    <t>Drugi splošni material in storitve za promocijo občine</t>
  </si>
  <si>
    <t>40209914</t>
  </si>
  <si>
    <t>Zlate poroke</t>
  </si>
  <si>
    <t>40209915</t>
  </si>
  <si>
    <t>Poslovna darila</t>
  </si>
  <si>
    <t>40209916</t>
  </si>
  <si>
    <t>Županovo vino</t>
  </si>
  <si>
    <t>300402</t>
  </si>
  <si>
    <t>Odličnjaki</t>
  </si>
  <si>
    <t>402099</t>
  </si>
  <si>
    <t>Drugi splošni material in storitve</t>
  </si>
  <si>
    <t>300404</t>
  </si>
  <si>
    <t>Zlati maturanti</t>
  </si>
  <si>
    <t>300405</t>
  </si>
  <si>
    <t>Nagrada uspešnim študentom</t>
  </si>
  <si>
    <t>40</t>
  </si>
  <si>
    <t>OBČINSKA UPRAVA</t>
  </si>
  <si>
    <t>400401</t>
  </si>
  <si>
    <t>Stroški za razne večje kulturne prireditve</t>
  </si>
  <si>
    <t>40209917</t>
  </si>
  <si>
    <t>Krajevni in občinski praznik</t>
  </si>
  <si>
    <t>40209918</t>
  </si>
  <si>
    <t>Druge kulturne prireditve</t>
  </si>
  <si>
    <t>400403</t>
  </si>
  <si>
    <t>Božično-novoletna obdaritev otrok</t>
  </si>
  <si>
    <t>06</t>
  </si>
  <si>
    <t>LOKALNA SAMOUPRAVA</t>
  </si>
  <si>
    <t>0601</t>
  </si>
  <si>
    <t>Delovanje na področju lokalne samouprave ter koordinacija vladne in lokalne ravni</t>
  </si>
  <si>
    <t>06019003</t>
  </si>
  <si>
    <t>Povezovanje lokalnih skupnosti</t>
  </si>
  <si>
    <t>400628</t>
  </si>
  <si>
    <t>Regionalni razvoj in programi</t>
  </si>
  <si>
    <t>41360001</t>
  </si>
  <si>
    <t>Izvajanje nalog ORA ORP</t>
  </si>
  <si>
    <t>41360002</t>
  </si>
  <si>
    <t>Sofinanciranje Ovtarjeve novice</t>
  </si>
  <si>
    <t>0603</t>
  </si>
  <si>
    <t>Dejavnost občinske uprave</t>
  </si>
  <si>
    <t>06039001</t>
  </si>
  <si>
    <t>Administracija občinske uprave</t>
  </si>
  <si>
    <t>400601</t>
  </si>
  <si>
    <t>Plače</t>
  </si>
  <si>
    <t>400602</t>
  </si>
  <si>
    <t>Pisarniški in splošni material in storitve</t>
  </si>
  <si>
    <t>402000</t>
  </si>
  <si>
    <t>Pisarniški material in storitve</t>
  </si>
  <si>
    <t>402004</t>
  </si>
  <si>
    <t>Časopisi, revije, knjige in strokovna literatura</t>
  </si>
  <si>
    <t>40200602</t>
  </si>
  <si>
    <t>Oglaševalski stroški (Radio Slovenske gorice)</t>
  </si>
  <si>
    <t>402008</t>
  </si>
  <si>
    <t>Računovodske, revizorske in svetovalne storitve</t>
  </si>
  <si>
    <t>402930</t>
  </si>
  <si>
    <t>Plačilo storitev organizacijam, pooblaščenim za plačilni promet</t>
  </si>
  <si>
    <t>400603</t>
  </si>
  <si>
    <t>Energija, voda, komunalne storitve in komunikacija</t>
  </si>
  <si>
    <t>402200</t>
  </si>
  <si>
    <t>Električna energija</t>
  </si>
  <si>
    <t>402201</t>
  </si>
  <si>
    <t>Poraba kuriv in stroški ogrevanja</t>
  </si>
  <si>
    <t>402203</t>
  </si>
  <si>
    <t>Voda in komunalne storitve</t>
  </si>
  <si>
    <t>402204</t>
  </si>
  <si>
    <t>Odvoz smeti</t>
  </si>
  <si>
    <t>402205</t>
  </si>
  <si>
    <t>Telefon, teleks, faks, elektronska pošta</t>
  </si>
  <si>
    <t>402206</t>
  </si>
  <si>
    <t>Poštnina in kurirske storitve</t>
  </si>
  <si>
    <t>40229909</t>
  </si>
  <si>
    <t>Stroški zavetišča za male živali</t>
  </si>
  <si>
    <t>40229910</t>
  </si>
  <si>
    <t>Vzdrževanje spletne strani občine</t>
  </si>
  <si>
    <t>400608</t>
  </si>
  <si>
    <t>Prevozni stroški in storitve</t>
  </si>
  <si>
    <t>402300</t>
  </si>
  <si>
    <t>Goriva in maziva za prevozna sredstva</t>
  </si>
  <si>
    <t>402301</t>
  </si>
  <si>
    <t>Vzdrževanje in popravila vozil</t>
  </si>
  <si>
    <t>402304</t>
  </si>
  <si>
    <t>Pristojbine za registracijo vozil</t>
  </si>
  <si>
    <t>402305</t>
  </si>
  <si>
    <t>Zavarovalne premije za motorna vozila</t>
  </si>
  <si>
    <t>400612</t>
  </si>
  <si>
    <t>Delo zunanjih sodelavcev</t>
  </si>
  <si>
    <t>402901</t>
  </si>
  <si>
    <t>Plačila avtorskih honorarjev</t>
  </si>
  <si>
    <t>400615</t>
  </si>
  <si>
    <t>Stroški obratovanja prostorov</t>
  </si>
  <si>
    <t>402001</t>
  </si>
  <si>
    <t>Čistilni material in storitve</t>
  </si>
  <si>
    <t>402002</t>
  </si>
  <si>
    <t>Storitve varovanja zgradb in prostorov</t>
  </si>
  <si>
    <t>402500</t>
  </si>
  <si>
    <t>Tekoče vzdrževanje poslovnih objektov</t>
  </si>
  <si>
    <t>402511</t>
  </si>
  <si>
    <t>Tekoče vzdrževanje druge opreme</t>
  </si>
  <si>
    <t>400624</t>
  </si>
  <si>
    <t>Medobčinski inšpektorat in redarstvo Maribor</t>
  </si>
  <si>
    <t>413003</t>
  </si>
  <si>
    <t>Sredstva, prenesena drugim občinam</t>
  </si>
  <si>
    <t>06039002</t>
  </si>
  <si>
    <t>Razpolaganje in upravljanje s premoženjem, potrebnim za delovanje občinske uprav</t>
  </si>
  <si>
    <t>400617</t>
  </si>
  <si>
    <t>Zavarovanje objektov in opreme - poslovni prostori za delovanje uprave</t>
  </si>
  <si>
    <t>402512</t>
  </si>
  <si>
    <t>Zavarovalne premije za opremo</t>
  </si>
  <si>
    <t>400618</t>
  </si>
  <si>
    <t>Nabava in vzdrževanje strojne opreme</t>
  </si>
  <si>
    <t>40251000</t>
  </si>
  <si>
    <t>Vzdrž. računalniške, programske in  komunik. opreme</t>
  </si>
  <si>
    <t>42020200</t>
  </si>
  <si>
    <t>Nakup računalniške in programske opreme</t>
  </si>
  <si>
    <t>410603</t>
  </si>
  <si>
    <t>Stroški službenih vozil in opreme - RO</t>
  </si>
  <si>
    <t>07</t>
  </si>
  <si>
    <t>OBRAMBA IN UKREPI OB IZREDNIH DOGODKIH</t>
  </si>
  <si>
    <t>0703</t>
  </si>
  <si>
    <t>Civilna zaščita in protipožarna varnost</t>
  </si>
  <si>
    <t>07039001</t>
  </si>
  <si>
    <t>Pripravljenost sistema za zaščito, reševanje in pomoč</t>
  </si>
  <si>
    <t>400722</t>
  </si>
  <si>
    <t>Izobraževalni programi</t>
  </si>
  <si>
    <t>402900</t>
  </si>
  <si>
    <t>Stroški konferenc, seminarjev in simpozijev</t>
  </si>
  <si>
    <t>07039002</t>
  </si>
  <si>
    <t>Delovanje sistema za zaščito, reševanje in pomoč</t>
  </si>
  <si>
    <t>400715</t>
  </si>
  <si>
    <t>Zdravniški pregledi - GASILCI</t>
  </si>
  <si>
    <t>400724</t>
  </si>
  <si>
    <t>Nabava gasilske opreme - vozila / PGD Lenart</t>
  </si>
  <si>
    <t>431000</t>
  </si>
  <si>
    <t>Investicijski transferi neprofitnim organizacijam in ustanovam</t>
  </si>
  <si>
    <t>13</t>
  </si>
  <si>
    <t>PROMET, PROMETNA INFRASTRUKTURA IN KOMUNIKACIJE</t>
  </si>
  <si>
    <t>1302</t>
  </si>
  <si>
    <t>Cestni promet in infrastruktura</t>
  </si>
  <si>
    <t>13029001</t>
  </si>
  <si>
    <t>Upravljanje in tekoče vzdrževanje občinskih cest</t>
  </si>
  <si>
    <t>401303</t>
  </si>
  <si>
    <t>Redno vzdrževanje javnih cest</t>
  </si>
  <si>
    <t>40229904</t>
  </si>
  <si>
    <t>Koncesija pogodba KS Lenart</t>
  </si>
  <si>
    <t>40229905</t>
  </si>
  <si>
    <t>Koncesija pogodba KS Voličina</t>
  </si>
  <si>
    <t>401379</t>
  </si>
  <si>
    <t>Ureditev cestne infrastrukture (Zavrh)</t>
  </si>
  <si>
    <t>420402</t>
  </si>
  <si>
    <t>Rekonstrukcije in adaptacije</t>
  </si>
  <si>
    <t>401390</t>
  </si>
  <si>
    <t>Most v Industrijski ulici</t>
  </si>
  <si>
    <t>420401</t>
  </si>
  <si>
    <t>Novogradnje</t>
  </si>
  <si>
    <t>401391</t>
  </si>
  <si>
    <t>Kolesarska cesta po nasipu (Lenart-Trojica)</t>
  </si>
  <si>
    <t>13029002</t>
  </si>
  <si>
    <t>Investicijsko vzdrževanje in gradnja občinskih cest</t>
  </si>
  <si>
    <t>401374</t>
  </si>
  <si>
    <t>Rekonstrukcija JP 703 101 /Sp. Voličina - Zavrh</t>
  </si>
  <si>
    <t>401375</t>
  </si>
  <si>
    <t>Rekonstrukcija JP 705 333 / Selce 70</t>
  </si>
  <si>
    <t>401381</t>
  </si>
  <si>
    <t>Rekonsrukcija ceste Hrastovec - Voličina</t>
  </si>
  <si>
    <t>13029003</t>
  </si>
  <si>
    <t>Urejanje cestnega prometa</t>
  </si>
  <si>
    <t>401327</t>
  </si>
  <si>
    <t>Ureditev prometne signalizacije in kategorizacije cest</t>
  </si>
  <si>
    <t>420804</t>
  </si>
  <si>
    <t>Načrti in druga projektna dokumentacija</t>
  </si>
  <si>
    <t>401396</t>
  </si>
  <si>
    <t>Ureditev središča mesta Lenart - Ureditve državnih cest in treh obstoječih križišč v strnjenem območju mesta Lenart</t>
  </si>
  <si>
    <t>13029004</t>
  </si>
  <si>
    <t>Cestna razsvetljava</t>
  </si>
  <si>
    <t>401302</t>
  </si>
  <si>
    <t>Tekoče vzdrževanje JR in poraba električne energije</t>
  </si>
  <si>
    <t>40220001</t>
  </si>
  <si>
    <t>Električna energija - JR</t>
  </si>
  <si>
    <t>40250301</t>
  </si>
  <si>
    <t>Tekoče vzdrževanje JR</t>
  </si>
  <si>
    <t>14</t>
  </si>
  <si>
    <t>GOSPODARSTVO</t>
  </si>
  <si>
    <t>1403</t>
  </si>
  <si>
    <t>Promocija Slovenije, razvoj turizma in gostinstva</t>
  </si>
  <si>
    <t>14039002</t>
  </si>
  <si>
    <t>Spodbujanje razvoja turizma in gostinstva</t>
  </si>
  <si>
    <t>401404</t>
  </si>
  <si>
    <t>Razvoj turizma</t>
  </si>
  <si>
    <t>401427</t>
  </si>
  <si>
    <t>Čezmejno sodelovanje SI - HR</t>
  </si>
  <si>
    <t>402999</t>
  </si>
  <si>
    <t>Drugi operativni odhodki</t>
  </si>
  <si>
    <t>401430</t>
  </si>
  <si>
    <t>Vzdrževanje Štupičeva vile Zavrh</t>
  </si>
  <si>
    <t>40209921</t>
  </si>
  <si>
    <t>Splošni stroški in material za vzdrževanje</t>
  </si>
  <si>
    <t>15</t>
  </si>
  <si>
    <t>VAROVANJE OKOLJA IN NARAVNE DEDIŠČINE</t>
  </si>
  <si>
    <t>1502</t>
  </si>
  <si>
    <t>Zmanjševanje onesnaženja, kontrola in nadzor</t>
  </si>
  <si>
    <t>15029001</t>
  </si>
  <si>
    <t>Zbiranje in ravnanje z odpadki</t>
  </si>
  <si>
    <t>401504</t>
  </si>
  <si>
    <t>Zbiranje odpadkov</t>
  </si>
  <si>
    <t>40229902</t>
  </si>
  <si>
    <t>Odvoz smeti iz javnih mest</t>
  </si>
  <si>
    <t>15029002</t>
  </si>
  <si>
    <t>Ravnanje z odpadno vodo</t>
  </si>
  <si>
    <t>401502</t>
  </si>
  <si>
    <t>Obratovalni stroški čistilnih naprav</t>
  </si>
  <si>
    <t>40220002</t>
  </si>
  <si>
    <t>El. energija ČN</t>
  </si>
  <si>
    <t>40220301</t>
  </si>
  <si>
    <t>Voda in komunalne storitve za ČN</t>
  </si>
  <si>
    <t>40250303</t>
  </si>
  <si>
    <t>Redno vzdrž. in upravljanje ČN</t>
  </si>
  <si>
    <t>401503</t>
  </si>
  <si>
    <t>Vzdrževanje kanalizacije</t>
  </si>
  <si>
    <t>40250302</t>
  </si>
  <si>
    <t>Redno vzdrž. kanalizacije</t>
  </si>
  <si>
    <t>40250304</t>
  </si>
  <si>
    <t>Tekoče vzdrž.  kanalizacije - manjša popravila</t>
  </si>
  <si>
    <t>401509</t>
  </si>
  <si>
    <t>Stroški pobiranja takse/odpadna voda</t>
  </si>
  <si>
    <t>402003</t>
  </si>
  <si>
    <t>Založniške in tiskarske storitve</t>
  </si>
  <si>
    <t>401510</t>
  </si>
  <si>
    <t>Izgradnja centralne čistilne naprave Lenart</t>
  </si>
  <si>
    <t>16</t>
  </si>
  <si>
    <t>PROSTORSKO PLANIRANJE IN STANOVANJSKO KOMUNALNA DEJAVNOST</t>
  </si>
  <si>
    <t>1602</t>
  </si>
  <si>
    <t>Prostorsko in podeželsko planiranje in administracija</t>
  </si>
  <si>
    <t>16029001</t>
  </si>
  <si>
    <t>Urejanje in nadzor na področju geodetskih evidenc</t>
  </si>
  <si>
    <t>411645</t>
  </si>
  <si>
    <t>Geodetski posnetki in odmere cest in komunalnih objektov in naprav</t>
  </si>
  <si>
    <t>16029003</t>
  </si>
  <si>
    <t>Prostorsko načrtovanje</t>
  </si>
  <si>
    <t>401654</t>
  </si>
  <si>
    <t>Nadaljevanje postopka sprejema OPN</t>
  </si>
  <si>
    <t>1603</t>
  </si>
  <si>
    <t>Komunalna dejavnost</t>
  </si>
  <si>
    <t>16039001</t>
  </si>
  <si>
    <t>Oskrba z vodo</t>
  </si>
  <si>
    <t>401615</t>
  </si>
  <si>
    <t>Vzdrževanje vodovodnega sistema</t>
  </si>
  <si>
    <t>40229900</t>
  </si>
  <si>
    <t>Izgradnja sekundarnih vodov</t>
  </si>
  <si>
    <t>401647</t>
  </si>
  <si>
    <t>Sanacija vodovoda JP705 162/Zg. Porčič, Kramberger - Katan</t>
  </si>
  <si>
    <t>16039002</t>
  </si>
  <si>
    <t>Urejanje pokopališč in pogrebna dejavnost</t>
  </si>
  <si>
    <t>4116137</t>
  </si>
  <si>
    <t>Pokopališka dejavnost Voličina</t>
  </si>
  <si>
    <t>40209911</t>
  </si>
  <si>
    <t>Drugi splošni mat. in storitve pokop. Voličina</t>
  </si>
  <si>
    <t>4116138</t>
  </si>
  <si>
    <t>Pokopališka dejavnost - Lenart</t>
  </si>
  <si>
    <t>40209910</t>
  </si>
  <si>
    <t>Drugi splošni mat. in storitve pokop. Lenart</t>
  </si>
  <si>
    <t>16039003</t>
  </si>
  <si>
    <t>Objekti za rekreacijo</t>
  </si>
  <si>
    <t>411617</t>
  </si>
  <si>
    <t>Vzdrževanje javnih površin in centrov KS</t>
  </si>
  <si>
    <t>40209902</t>
  </si>
  <si>
    <t>Vzdrževanje in ureditev javnih površin</t>
  </si>
  <si>
    <t>40220302</t>
  </si>
  <si>
    <t>Voda in kom. storitve za javne površine</t>
  </si>
  <si>
    <t>40230101</t>
  </si>
  <si>
    <t>Vzdrž. in popravila komunalnih strojev</t>
  </si>
  <si>
    <t>402902</t>
  </si>
  <si>
    <t>Plačilo po podjemnih pogodbah</t>
  </si>
  <si>
    <t>42029901</t>
  </si>
  <si>
    <t>Nakup opreme za čiščenje</t>
  </si>
  <si>
    <t>16039004</t>
  </si>
  <si>
    <t>Praznično urejanje naselij</t>
  </si>
  <si>
    <t>401610</t>
  </si>
  <si>
    <t>Božično novoletna okrasitev centrov</t>
  </si>
  <si>
    <t>16039005</t>
  </si>
  <si>
    <t>Druge komunalne dejavnosti</t>
  </si>
  <si>
    <t>401649</t>
  </si>
  <si>
    <t>Ureditev Ovtarjev plac I. faza</t>
  </si>
  <si>
    <t>4116139</t>
  </si>
  <si>
    <t>Vzdrževanje tržnice</t>
  </si>
  <si>
    <t>1605</t>
  </si>
  <si>
    <t>Spodbujanje stanovanjske gradnje</t>
  </si>
  <si>
    <t>16059003</t>
  </si>
  <si>
    <t>Drugi programi na stanovanjskem področju</t>
  </si>
  <si>
    <t>401620</t>
  </si>
  <si>
    <t>Upravljanje in vzdrž. stanovanj v lasti občine</t>
  </si>
  <si>
    <t>40229908</t>
  </si>
  <si>
    <t>Upravljanje stanovanj</t>
  </si>
  <si>
    <t>1606</t>
  </si>
  <si>
    <t>Upravljanje in razpolaganje z zemljišči (javno dobro, kmetijska, gozdna in stavbna</t>
  </si>
  <si>
    <t>16069002</t>
  </si>
  <si>
    <t>Nakup zemljišč</t>
  </si>
  <si>
    <t>401605</t>
  </si>
  <si>
    <t>Odkupi zemljišč</t>
  </si>
  <si>
    <t>420600</t>
  </si>
  <si>
    <t>17</t>
  </si>
  <si>
    <t>ZDRAVSTVENO VARSTVO</t>
  </si>
  <si>
    <t>1702</t>
  </si>
  <si>
    <t>Primarno zdravstvo</t>
  </si>
  <si>
    <t>17029001</t>
  </si>
  <si>
    <t>Dejavnost zdravstvenih domov</t>
  </si>
  <si>
    <t>401710</t>
  </si>
  <si>
    <t>Investicijsko vzdrževanje ZD Lenart</t>
  </si>
  <si>
    <t>420500</t>
  </si>
  <si>
    <t>Investicijsko vzdrževanje in izboljšave</t>
  </si>
  <si>
    <t>1707</t>
  </si>
  <si>
    <t>Drugi programi na področju zdravstva</t>
  </si>
  <si>
    <t>17079001</t>
  </si>
  <si>
    <t>Nujno zdravstveno varstvo</t>
  </si>
  <si>
    <t>401703</t>
  </si>
  <si>
    <t>Prispevki za zdravstveno zavarovanje</t>
  </si>
  <si>
    <t>413105</t>
  </si>
  <si>
    <t>Prispevek v ZZZS za zdravstveno zavarovanje oseb, ki ga plačujejo občine</t>
  </si>
  <si>
    <t>17079002</t>
  </si>
  <si>
    <t>Mrliško ogledna služba</t>
  </si>
  <si>
    <t>401701</t>
  </si>
  <si>
    <t>Mrliško pregledna služba</t>
  </si>
  <si>
    <t>413302</t>
  </si>
  <si>
    <t>Tekoči transferi v javne zavode - za izdatke za blago in storitve</t>
  </si>
  <si>
    <t>18</t>
  </si>
  <si>
    <t>KULTURA, ŠPORT IN NEVLADNE ORGANIZACIJE</t>
  </si>
  <si>
    <t>1803</t>
  </si>
  <si>
    <t>Programi v kulturi</t>
  </si>
  <si>
    <t>18039001</t>
  </si>
  <si>
    <t>Knjižničarstvo in založništvo</t>
  </si>
  <si>
    <t>401812</t>
  </si>
  <si>
    <t>Knjižnica Lenart - plače</t>
  </si>
  <si>
    <t>413300</t>
  </si>
  <si>
    <t>Tekoči transferi v javne zavode - sredstva za plače in druge izdatke zaposlenim</t>
  </si>
  <si>
    <t>413301</t>
  </si>
  <si>
    <t>Tekoči transferi v javne zavode - sredstva za prispevke delodajalcev</t>
  </si>
  <si>
    <t>401813</t>
  </si>
  <si>
    <t>Knjižnica Lenart - materialni stroški</t>
  </si>
  <si>
    <t>401814</t>
  </si>
  <si>
    <t>Knjižnica Lenart - nakup knjig</t>
  </si>
  <si>
    <t>18039005</t>
  </si>
  <si>
    <t>Drugi programi v kulturi</t>
  </si>
  <si>
    <t>401809</t>
  </si>
  <si>
    <t>Tekoče vzdrževanje kulturnih domov</t>
  </si>
  <si>
    <t>401819</t>
  </si>
  <si>
    <t>Knjižnica Lenart - investicijsko vzdrževalna dela</t>
  </si>
  <si>
    <t>432300</t>
  </si>
  <si>
    <t>Investicijski transferi javnim zavodom</t>
  </si>
  <si>
    <t>401861</t>
  </si>
  <si>
    <t>Vzdrževanje kulturnega doma Lenart</t>
  </si>
  <si>
    <t>402299</t>
  </si>
  <si>
    <t>Druge storitve komunikacij in komunale</t>
  </si>
  <si>
    <t>401865</t>
  </si>
  <si>
    <t>Vzdrževanje Centra Slov. goric / CSG</t>
  </si>
  <si>
    <t>1805</t>
  </si>
  <si>
    <t>Šport in prostočasne aktivnosti</t>
  </si>
  <si>
    <t>18059001</t>
  </si>
  <si>
    <t>Programi športa</t>
  </si>
  <si>
    <t>401801</t>
  </si>
  <si>
    <t>Stroški upravitelja športne dvorane Lenart</t>
  </si>
  <si>
    <t>401805</t>
  </si>
  <si>
    <t>Vzdrževanje športnih igrišč v Voličini in Selcah</t>
  </si>
  <si>
    <t>402503</t>
  </si>
  <si>
    <t>Tekoče vzdrževanje drugih objektov</t>
  </si>
  <si>
    <t>401806</t>
  </si>
  <si>
    <t>Vzdrževanje  Polene</t>
  </si>
  <si>
    <t>401820</t>
  </si>
  <si>
    <t>OŠ Lenart - športna dvorana Lenart (čiščenje)</t>
  </si>
  <si>
    <t>401878</t>
  </si>
  <si>
    <t>Preplastitev asfaltnega igrišča v Voličini z umetno maso</t>
  </si>
  <si>
    <t>401882</t>
  </si>
  <si>
    <t>Ureditev strelišča za zračno puško v zaklonišču OŠ Lenart</t>
  </si>
  <si>
    <t>19</t>
  </si>
  <si>
    <t>IZOBRAŽEVANJE</t>
  </si>
  <si>
    <t>1902</t>
  </si>
  <si>
    <t>Varstvo in vzgoja predšolskih otrok</t>
  </si>
  <si>
    <t>19029001</t>
  </si>
  <si>
    <t>Vrtci</t>
  </si>
  <si>
    <t>401901</t>
  </si>
  <si>
    <t>OŠ Lenart - razlika do ekon.cene</t>
  </si>
  <si>
    <t>411921</t>
  </si>
  <si>
    <t>Plačilo razlike med ceno programov v vrtcih in plačili staršev</t>
  </si>
  <si>
    <t>401902</t>
  </si>
  <si>
    <t>OŠ Voličina - razlika do ekon.cene</t>
  </si>
  <si>
    <t>401905</t>
  </si>
  <si>
    <t>Plačilo razlike med ekonomsko ceno programa in plačili staršev</t>
  </si>
  <si>
    <t>401939</t>
  </si>
  <si>
    <t>Vrtec Lenart - refundacija stroškov najema</t>
  </si>
  <si>
    <t>1903</t>
  </si>
  <si>
    <t>Primarno in sekundarno izobraževanje</t>
  </si>
  <si>
    <t>19039001</t>
  </si>
  <si>
    <t>Osnovno šolstvo</t>
  </si>
  <si>
    <t>401907</t>
  </si>
  <si>
    <t>Tekoči materialni stroški - OŠ Lenart</t>
  </si>
  <si>
    <t>401908</t>
  </si>
  <si>
    <t>Tekoči materialni stroški - OŠ Voličina</t>
  </si>
  <si>
    <t>401930</t>
  </si>
  <si>
    <t>Investicijska vzdrževalna dela OŠ Lenart</t>
  </si>
  <si>
    <t>401933</t>
  </si>
  <si>
    <t>Zavarovalne premije - ŠOLE in VRTCI</t>
  </si>
  <si>
    <t>402504</t>
  </si>
  <si>
    <t>Zavarovalne premije za objekte</t>
  </si>
  <si>
    <t>19039002</t>
  </si>
  <si>
    <t>Glasbeno šolstvo</t>
  </si>
  <si>
    <t>401917</t>
  </si>
  <si>
    <t>Srednja glasbena in baletna šola in zasebne šole</t>
  </si>
  <si>
    <t>1906</t>
  </si>
  <si>
    <t>Pomoči šolajočim</t>
  </si>
  <si>
    <t>19069001</t>
  </si>
  <si>
    <t>Pomoči v osnovnem šolstvu</t>
  </si>
  <si>
    <t>401925</t>
  </si>
  <si>
    <t>Regresiranje avtobusnih prevozov učencev v osnovno šolo</t>
  </si>
  <si>
    <t>411900</t>
  </si>
  <si>
    <t>Regresiranje prevozov v šolo</t>
  </si>
  <si>
    <t>401926</t>
  </si>
  <si>
    <t>Regresiranje avtobusnih prevozov otrok s posebnimi potrebami</t>
  </si>
  <si>
    <t>SOCIALNO VARSTVO</t>
  </si>
  <si>
    <t>2002</t>
  </si>
  <si>
    <t>Varstvo otrok in družine</t>
  </si>
  <si>
    <t>20029001</t>
  </si>
  <si>
    <t>Drugi programi v pomoč družini</t>
  </si>
  <si>
    <t>402019</t>
  </si>
  <si>
    <t>Pomoč staršem pri rojstvu otrok</t>
  </si>
  <si>
    <t>411103</t>
  </si>
  <si>
    <t>Darilo ob rojstvu otroka</t>
  </si>
  <si>
    <t>2004</t>
  </si>
  <si>
    <t>Izvajanje programov socialnega varstva</t>
  </si>
  <si>
    <t>20049001</t>
  </si>
  <si>
    <t>Centri za socialno delo</t>
  </si>
  <si>
    <t>402017</t>
  </si>
  <si>
    <t>Svetovalni center za otroke, mladostnike in starše Maribor</t>
  </si>
  <si>
    <t>402020</t>
  </si>
  <si>
    <t>Sofinanciranje CSD Maribor (zavetišče za brezdomce, krizni center za mlade, varna hiša)</t>
  </si>
  <si>
    <t>402023</t>
  </si>
  <si>
    <t>Delo v splošno korist</t>
  </si>
  <si>
    <t>411999</t>
  </si>
  <si>
    <t>Drugi transferi posameznikom in gospodinjstvom</t>
  </si>
  <si>
    <t>20049002</t>
  </si>
  <si>
    <t>Socialno varstvo invalidov</t>
  </si>
  <si>
    <t>402009</t>
  </si>
  <si>
    <t>Pravica družinskega pomočnika</t>
  </si>
  <si>
    <t>411922</t>
  </si>
  <si>
    <t>Izplačila družinskemu pomočniku</t>
  </si>
  <si>
    <t>20049003</t>
  </si>
  <si>
    <t>Socialno varstvo starejših</t>
  </si>
  <si>
    <t>Regresiranje domskega varstva</t>
  </si>
  <si>
    <t>411909</t>
  </si>
  <si>
    <t>Regresiranje oskrbe v domovih</t>
  </si>
  <si>
    <t>Pomoč na domu - CSD Lenart</t>
  </si>
  <si>
    <t>41330001</t>
  </si>
  <si>
    <t>Stroški dela,strokovne priprave, vodenja in koordiniranja</t>
  </si>
  <si>
    <t>20049004</t>
  </si>
  <si>
    <t>Socialno varstvo materialno ogroženih</t>
  </si>
  <si>
    <t>Plačilo pogrebnih stroškov nepreskrbljenih</t>
  </si>
  <si>
    <t>411299</t>
  </si>
  <si>
    <t>Drugi transferi za zagotavljanje socialne varnosti</t>
  </si>
  <si>
    <t>Subvencije stanovanjskih najemnin</t>
  </si>
  <si>
    <t>411920</t>
  </si>
  <si>
    <t>Subvencioniranje stanarin</t>
  </si>
  <si>
    <t>20049006</t>
  </si>
  <si>
    <t>Socialno varstvo drugih ranljivih skupin</t>
  </si>
  <si>
    <t>402012</t>
  </si>
  <si>
    <t>Medobčinsko društvo invalidov Lenart</t>
  </si>
  <si>
    <t>402013</t>
  </si>
  <si>
    <t>Rdeči križ in Karitas</t>
  </si>
  <si>
    <t>22</t>
  </si>
  <si>
    <t>SERVISIRANJE JAVNEGA DOLGA</t>
  </si>
  <si>
    <t>2201</t>
  </si>
  <si>
    <t>Servisiranje javnega dolga</t>
  </si>
  <si>
    <t>22019001</t>
  </si>
  <si>
    <t>Obveznosti iz naslova financiranja izvrševanja proračuna - domače zadolževanje</t>
  </si>
  <si>
    <t>402208</t>
  </si>
  <si>
    <t>ADDIKO BANK d.d. 57705362, 2008-2029</t>
  </si>
  <si>
    <t>403101</t>
  </si>
  <si>
    <t>Plačila obresti od dolgoročnih kreditov - poslovnim bankam</t>
  </si>
  <si>
    <t>550201</t>
  </si>
  <si>
    <t>Odplačila kreditov drugim finančnim institucijam - dolgoročni krediti</t>
  </si>
  <si>
    <t>402212</t>
  </si>
  <si>
    <t>BKS 51000996/16, 2016-2029</t>
  </si>
  <si>
    <t>402213</t>
  </si>
  <si>
    <t>BKS 51001031/51, 2016-2029</t>
  </si>
  <si>
    <t>402214</t>
  </si>
  <si>
    <t>MGRT C2130-16G300286, 2018-2026</t>
  </si>
  <si>
    <t>550307</t>
  </si>
  <si>
    <t>Odplačila kreditov državnemu proračunu - dolgoročni krediti</t>
  </si>
  <si>
    <t>402215</t>
  </si>
  <si>
    <t>Kredit SID Banka</t>
  </si>
  <si>
    <t>23</t>
  </si>
  <si>
    <t>INTERVENCIJSKI PROGRAMI IN OBVEZNOSTI</t>
  </si>
  <si>
    <t>2302</t>
  </si>
  <si>
    <t>Posebna proračunska rezerva in programi pomoči v primerih nesreč</t>
  </si>
  <si>
    <t>23029002</t>
  </si>
  <si>
    <t>Posebni programi pomoči v primerih nesreč</t>
  </si>
  <si>
    <t>402302</t>
  </si>
  <si>
    <t>Proračunska rezerva - naravne nesreče</t>
  </si>
  <si>
    <t>409100</t>
  </si>
  <si>
    <t>Proračunska rezerva</t>
  </si>
  <si>
    <t>41</t>
  </si>
  <si>
    <t>REŽIJSKI OBRAT</t>
  </si>
  <si>
    <t>410601</t>
  </si>
  <si>
    <t>400400</t>
  </si>
  <si>
    <t>Sredstva za nadurno delo</t>
  </si>
  <si>
    <t>TRG DELA IN DELOVNI POGOJI</t>
  </si>
  <si>
    <t>1003</t>
  </si>
  <si>
    <t>Aktivna politika zaposlovanja</t>
  </si>
  <si>
    <t>10039001</t>
  </si>
  <si>
    <t>Povečanje zaposljivosti</t>
  </si>
  <si>
    <t>411001</t>
  </si>
  <si>
    <t>Javna dela</t>
  </si>
  <si>
    <t>400100</t>
  </si>
  <si>
    <t>Regres za letni dopust</t>
  </si>
  <si>
    <t>401101</t>
  </si>
  <si>
    <t>Prispevek za poškodbe pri delu in poklicne bolezni</t>
  </si>
  <si>
    <t>41330201</t>
  </si>
  <si>
    <t>Sofinanciranje JD - drugi</t>
  </si>
  <si>
    <t>50</t>
  </si>
  <si>
    <t>KRAJEVNA SKUPNOST LENART</t>
  </si>
  <si>
    <t>0602</t>
  </si>
  <si>
    <t>Sofinanciranje dejavnosti občin, ožjih delov občin in zvez občin</t>
  </si>
  <si>
    <t>06029001</t>
  </si>
  <si>
    <t>Delovanje ožjih delov občin</t>
  </si>
  <si>
    <t>500607</t>
  </si>
  <si>
    <t>Stroški delovanja KS Lenart</t>
  </si>
  <si>
    <t>51</t>
  </si>
  <si>
    <t>KRAJEVNA SKUPNOST VOLIČINA</t>
  </si>
  <si>
    <t>510606</t>
  </si>
  <si>
    <t>Stroški delovanja KS Voličina</t>
  </si>
  <si>
    <t>začasno/januar - marec 2019</t>
  </si>
  <si>
    <t>januar - marec 2019</t>
  </si>
  <si>
    <t>posebni del proračuna</t>
  </si>
  <si>
    <t>ZAČASNO FINANCIRANJE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</si>
</sst>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9"/>
      <color rgb="FF000000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2"/>
      <color rgb="FF000000"/>
      <name val="Cambria"/>
      <family val="1"/>
      <charset val="238"/>
      <scheme val="major"/>
    </font>
    <font>
      <i/>
      <sz val="12"/>
      <color rgb="FF000000"/>
      <name val="Cambria"/>
      <family val="1"/>
      <charset val="238"/>
      <scheme val="major"/>
    </font>
    <font>
      <sz val="12"/>
      <color rgb="FF000000"/>
      <name val="Cambria"/>
      <family val="1"/>
      <charset val="238"/>
      <scheme val="major"/>
    </font>
    <font>
      <b/>
      <u/>
      <sz val="12"/>
      <color rgb="FF000000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9"/>
      <color rgb="FF000000"/>
      <name val="Cambria"/>
      <family val="1"/>
      <charset val="238"/>
      <scheme val="major"/>
    </font>
    <font>
      <i/>
      <sz val="9"/>
      <color rgb="FF000000"/>
      <name val="Cambria"/>
      <family val="1"/>
      <charset val="238"/>
      <scheme val="major"/>
    </font>
    <font>
      <b/>
      <u/>
      <sz val="9"/>
      <color rgb="FF000000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3" borderId="0" xfId="0" applyFont="1" applyFill="1"/>
    <xf numFmtId="0" fontId="2" fillId="2" borderId="3" xfId="0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right"/>
    </xf>
    <xf numFmtId="0" fontId="2" fillId="0" borderId="0" xfId="0" applyFont="1"/>
    <xf numFmtId="0" fontId="2" fillId="2" borderId="3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3" fillId="3" borderId="3" xfId="0" applyNumberFormat="1" applyFont="1" applyFill="1" applyBorder="1" applyAlignment="1">
      <alignment wrapText="1"/>
    </xf>
    <xf numFmtId="4" fontId="3" fillId="3" borderId="3" xfId="0" applyNumberFormat="1" applyFont="1" applyFill="1" applyBorder="1" applyAlignment="1">
      <alignment horizontal="right"/>
    </xf>
    <xf numFmtId="49" fontId="5" fillId="3" borderId="3" xfId="0" applyNumberFormat="1" applyFont="1" applyFill="1" applyBorder="1" applyAlignment="1">
      <alignment wrapText="1"/>
    </xf>
    <xf numFmtId="4" fontId="5" fillId="3" borderId="3" xfId="0" applyNumberFormat="1" applyFont="1" applyFill="1" applyBorder="1" applyAlignment="1">
      <alignment horizontal="right"/>
    </xf>
    <xf numFmtId="49" fontId="6" fillId="3" borderId="3" xfId="0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wrapText="1"/>
    </xf>
    <xf numFmtId="4" fontId="7" fillId="2" borderId="3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9" fillId="3" borderId="0" xfId="0" applyNumberFormat="1" applyFont="1" applyFill="1"/>
    <xf numFmtId="0" fontId="9" fillId="3" borderId="3" xfId="0" applyFont="1" applyFill="1" applyBorder="1"/>
    <xf numFmtId="0" fontId="10" fillId="3" borderId="2" xfId="0" applyFont="1" applyFill="1" applyBorder="1"/>
    <xf numFmtId="49" fontId="10" fillId="3" borderId="3" xfId="0" applyNumberFormat="1" applyFont="1" applyFill="1" applyBorder="1"/>
    <xf numFmtId="0" fontId="10" fillId="3" borderId="3" xfId="0" applyFont="1" applyFill="1" applyBorder="1"/>
    <xf numFmtId="49" fontId="1" fillId="3" borderId="3" xfId="0" applyNumberFormat="1" applyFont="1" applyFill="1" applyBorder="1"/>
    <xf numFmtId="0" fontId="1" fillId="3" borderId="3" xfId="0" applyFont="1" applyFill="1" applyBorder="1"/>
    <xf numFmtId="0" fontId="11" fillId="3" borderId="0" xfId="0" applyFont="1" applyFill="1"/>
    <xf numFmtId="0" fontId="11" fillId="3" borderId="3" xfId="0" applyFont="1" applyFill="1" applyBorder="1"/>
    <xf numFmtId="49" fontId="11" fillId="3" borderId="3" xfId="0" applyNumberFormat="1" applyFont="1" applyFill="1" applyBorder="1"/>
    <xf numFmtId="0" fontId="10" fillId="3" borderId="0" xfId="0" applyFont="1" applyFill="1"/>
    <xf numFmtId="0" fontId="12" fillId="2" borderId="1" xfId="0" applyFont="1" applyFill="1" applyBorder="1"/>
    <xf numFmtId="0" fontId="12" fillId="2" borderId="3" xfId="0" applyFont="1" applyFill="1" applyBorder="1"/>
    <xf numFmtId="0" fontId="8" fillId="0" borderId="0" xfId="0" applyFont="1"/>
    <xf numFmtId="0" fontId="7" fillId="0" borderId="0" xfId="0" applyFont="1" applyAlignment="1">
      <alignment horizont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76"/>
  <sheetViews>
    <sheetView tabSelected="1" workbookViewId="0">
      <pane ySplit="6" topLeftCell="A7" activePane="bottomLeft" state="frozen"/>
      <selection pane="bottomLeft" activeCell="E2" sqref="E2"/>
    </sheetView>
  </sheetViews>
  <sheetFormatPr defaultRowHeight="15.75" x14ac:dyDescent="0.25"/>
  <cols>
    <col min="1" max="1" width="3.42578125" style="34" customWidth="1"/>
    <col min="2" max="2" width="6.7109375" style="34" bestFit="1" customWidth="1"/>
    <col min="3" max="3" width="8" style="34" bestFit="1" customWidth="1"/>
    <col min="4" max="4" width="8" style="34" customWidth="1"/>
    <col min="5" max="5" width="35.5703125" style="7" customWidth="1"/>
    <col min="6" max="6" width="18.140625" style="4" bestFit="1" customWidth="1"/>
  </cols>
  <sheetData>
    <row r="2" spans="1:6" x14ac:dyDescent="0.25">
      <c r="E2" s="35" t="s">
        <v>714</v>
      </c>
    </row>
    <row r="3" spans="1:6" x14ac:dyDescent="0.25">
      <c r="E3" s="35" t="s">
        <v>712</v>
      </c>
    </row>
    <row r="4" spans="1:6" x14ac:dyDescent="0.25">
      <c r="C4" s="34" t="s">
        <v>713</v>
      </c>
    </row>
    <row r="5" spans="1:6" s="8" customFormat="1" ht="30" customHeight="1" x14ac:dyDescent="0.25">
      <c r="A5" s="17" t="s">
        <v>0</v>
      </c>
      <c r="B5" s="18" t="s">
        <v>1</v>
      </c>
      <c r="C5" s="18" t="s">
        <v>2</v>
      </c>
      <c r="D5" s="18" t="s">
        <v>3</v>
      </c>
      <c r="E5" s="5" t="s">
        <v>4</v>
      </c>
      <c r="F5" s="5" t="s">
        <v>711</v>
      </c>
    </row>
    <row r="6" spans="1:6" x14ac:dyDescent="0.25">
      <c r="A6" s="19">
        <v>1</v>
      </c>
      <c r="B6" s="20">
        <v>2</v>
      </c>
      <c r="C6" s="20">
        <v>3</v>
      </c>
      <c r="D6" s="20">
        <v>4</v>
      </c>
      <c r="E6" s="5">
        <v>5</v>
      </c>
      <c r="F6" s="2">
        <v>6</v>
      </c>
    </row>
    <row r="7" spans="1:6" x14ac:dyDescent="0.25">
      <c r="A7" s="21" t="s">
        <v>5</v>
      </c>
      <c r="B7" s="22"/>
      <c r="C7" s="22"/>
      <c r="D7" s="22"/>
      <c r="E7" s="9"/>
      <c r="F7" s="10">
        <f>+F8</f>
        <v>1490035.6600000004</v>
      </c>
    </row>
    <row r="8" spans="1:6" x14ac:dyDescent="0.25">
      <c r="A8" s="23"/>
      <c r="B8" s="24" t="s">
        <v>5</v>
      </c>
      <c r="C8" s="25"/>
      <c r="D8" s="25"/>
      <c r="E8" s="6"/>
      <c r="F8" s="3">
        <f>+F9</f>
        <v>1490035.6600000004</v>
      </c>
    </row>
    <row r="9" spans="1:6" x14ac:dyDescent="0.25">
      <c r="A9" s="1"/>
      <c r="B9" s="26" t="s">
        <v>5</v>
      </c>
      <c r="C9" s="27"/>
      <c r="D9" s="27"/>
      <c r="E9" s="11"/>
      <c r="F9" s="12">
        <f>+F10</f>
        <v>1490035.6600000004</v>
      </c>
    </row>
    <row r="10" spans="1:6" x14ac:dyDescent="0.25">
      <c r="A10" s="1"/>
      <c r="B10" s="26" t="s">
        <v>5</v>
      </c>
      <c r="C10" s="27"/>
      <c r="D10" s="27"/>
      <c r="E10" s="11"/>
      <c r="F10" s="12">
        <f>+F11</f>
        <v>1490035.6600000004</v>
      </c>
    </row>
    <row r="11" spans="1:6" x14ac:dyDescent="0.25">
      <c r="A11" s="28"/>
      <c r="B11" s="29"/>
      <c r="C11" s="30" t="s">
        <v>5</v>
      </c>
      <c r="D11" s="29"/>
      <c r="E11" s="13"/>
      <c r="F11" s="14">
        <f>+F12+F13+F14+F15+F16+F17+F18+F19+F20+F21+F22+F23+F24+F25+F26+F27+F28+F29+F30+F31+F32+F33+F34+F35+F36+F37+F38+F39+F40+F41+F42+F43+F44+F45+F46+F47+F48+F49+F50+F51+F52+F53+F54</f>
        <v>1490035.6600000004</v>
      </c>
    </row>
    <row r="12" spans="1:6" x14ac:dyDescent="0.25">
      <c r="A12" s="31"/>
      <c r="B12" s="25"/>
      <c r="C12" s="25"/>
      <c r="D12" s="24" t="s">
        <v>6</v>
      </c>
      <c r="E12" s="6" t="s">
        <v>7</v>
      </c>
      <c r="F12" s="3">
        <v>1137903</v>
      </c>
    </row>
    <row r="13" spans="1:6" ht="31.5" x14ac:dyDescent="0.25">
      <c r="A13" s="31"/>
      <c r="B13" s="25"/>
      <c r="C13" s="25"/>
      <c r="D13" s="24" t="s">
        <v>8</v>
      </c>
      <c r="E13" s="6" t="s">
        <v>9</v>
      </c>
      <c r="F13" s="3">
        <v>1070.1300000000001</v>
      </c>
    </row>
    <row r="14" spans="1:6" ht="31.5" x14ac:dyDescent="0.25">
      <c r="A14" s="31"/>
      <c r="B14" s="25"/>
      <c r="C14" s="25"/>
      <c r="D14" s="24" t="s">
        <v>10</v>
      </c>
      <c r="E14" s="6" t="s">
        <v>11</v>
      </c>
      <c r="F14" s="3">
        <v>9.1300000000000008</v>
      </c>
    </row>
    <row r="15" spans="1:6" ht="31.5" x14ac:dyDescent="0.25">
      <c r="A15" s="31"/>
      <c r="B15" s="25"/>
      <c r="C15" s="25"/>
      <c r="D15" s="24" t="s">
        <v>12</v>
      </c>
      <c r="E15" s="6" t="s">
        <v>13</v>
      </c>
      <c r="F15" s="3">
        <v>694.12</v>
      </c>
    </row>
    <row r="16" spans="1:6" ht="31.5" x14ac:dyDescent="0.25">
      <c r="A16" s="31"/>
      <c r="B16" s="25"/>
      <c r="C16" s="25"/>
      <c r="D16" s="24" t="s">
        <v>14</v>
      </c>
      <c r="E16" s="6" t="s">
        <v>15</v>
      </c>
      <c r="F16" s="3">
        <v>1699.17</v>
      </c>
    </row>
    <row r="17" spans="1:6" ht="47.25" x14ac:dyDescent="0.25">
      <c r="A17" s="31"/>
      <c r="B17" s="25"/>
      <c r="C17" s="25"/>
      <c r="D17" s="24" t="s">
        <v>16</v>
      </c>
      <c r="E17" s="6" t="s">
        <v>17</v>
      </c>
      <c r="F17" s="3">
        <v>66.040000000000006</v>
      </c>
    </row>
    <row r="18" spans="1:6" x14ac:dyDescent="0.25">
      <c r="A18" s="31"/>
      <c r="B18" s="25"/>
      <c r="C18" s="25"/>
      <c r="D18" s="24" t="s">
        <v>18</v>
      </c>
      <c r="E18" s="6" t="s">
        <v>19</v>
      </c>
      <c r="F18" s="3">
        <v>8581.19</v>
      </c>
    </row>
    <row r="19" spans="1:6" x14ac:dyDescent="0.25">
      <c r="A19" s="31"/>
      <c r="B19" s="25"/>
      <c r="C19" s="25"/>
      <c r="D19" s="24" t="s">
        <v>20</v>
      </c>
      <c r="E19" s="6" t="s">
        <v>21</v>
      </c>
      <c r="F19" s="3">
        <v>33.409999999999997</v>
      </c>
    </row>
    <row r="20" spans="1:6" ht="31.5" x14ac:dyDescent="0.25">
      <c r="A20" s="31"/>
      <c r="B20" s="25"/>
      <c r="C20" s="25"/>
      <c r="D20" s="24" t="s">
        <v>22</v>
      </c>
      <c r="E20" s="6" t="s">
        <v>23</v>
      </c>
      <c r="F20" s="3">
        <v>9613.01</v>
      </c>
    </row>
    <row r="21" spans="1:6" ht="31.5" x14ac:dyDescent="0.25">
      <c r="A21" s="31"/>
      <c r="B21" s="25"/>
      <c r="C21" s="25"/>
      <c r="D21" s="24" t="s">
        <v>24</v>
      </c>
      <c r="E21" s="6" t="s">
        <v>25</v>
      </c>
      <c r="F21" s="3">
        <v>29208.86</v>
      </c>
    </row>
    <row r="22" spans="1:6" ht="31.5" x14ac:dyDescent="0.25">
      <c r="A22" s="31"/>
      <c r="B22" s="25"/>
      <c r="C22" s="25"/>
      <c r="D22" s="24" t="s">
        <v>26</v>
      </c>
      <c r="E22" s="6" t="s">
        <v>27</v>
      </c>
      <c r="F22" s="3">
        <v>1.03</v>
      </c>
    </row>
    <row r="23" spans="1:6" x14ac:dyDescent="0.25">
      <c r="A23" s="31"/>
      <c r="B23" s="25"/>
      <c r="C23" s="25"/>
      <c r="D23" s="24" t="s">
        <v>28</v>
      </c>
      <c r="E23" s="6" t="s">
        <v>29</v>
      </c>
      <c r="F23" s="3">
        <v>433.71</v>
      </c>
    </row>
    <row r="24" spans="1:6" ht="47.25" x14ac:dyDescent="0.25">
      <c r="A24" s="31"/>
      <c r="B24" s="25"/>
      <c r="C24" s="25"/>
      <c r="D24" s="24" t="s">
        <v>30</v>
      </c>
      <c r="E24" s="6" t="s">
        <v>31</v>
      </c>
      <c r="F24" s="3">
        <v>46216.95</v>
      </c>
    </row>
    <row r="25" spans="1:6" x14ac:dyDescent="0.25">
      <c r="A25" s="31"/>
      <c r="B25" s="25"/>
      <c r="C25" s="25"/>
      <c r="D25" s="24" t="s">
        <v>32</v>
      </c>
      <c r="E25" s="6" t="s">
        <v>33</v>
      </c>
      <c r="F25" s="3">
        <v>283.36</v>
      </c>
    </row>
    <row r="26" spans="1:6" ht="31.5" x14ac:dyDescent="0.25">
      <c r="A26" s="31"/>
      <c r="B26" s="25"/>
      <c r="C26" s="25"/>
      <c r="D26" s="24" t="s">
        <v>34</v>
      </c>
      <c r="E26" s="6" t="s">
        <v>35</v>
      </c>
      <c r="F26" s="3">
        <v>17.55</v>
      </c>
    </row>
    <row r="27" spans="1:6" x14ac:dyDescent="0.25">
      <c r="A27" s="31"/>
      <c r="B27" s="25"/>
      <c r="C27" s="25"/>
      <c r="D27" s="24" t="s">
        <v>36</v>
      </c>
      <c r="E27" s="6" t="s">
        <v>37</v>
      </c>
      <c r="F27" s="3">
        <v>3658.79</v>
      </c>
    </row>
    <row r="28" spans="1:6" x14ac:dyDescent="0.25">
      <c r="A28" s="31"/>
      <c r="B28" s="25"/>
      <c r="C28" s="25"/>
      <c r="D28" s="24" t="s">
        <v>38</v>
      </c>
      <c r="E28" s="6" t="s">
        <v>39</v>
      </c>
      <c r="F28" s="3">
        <v>4.12</v>
      </c>
    </row>
    <row r="29" spans="1:6" ht="31.5" x14ac:dyDescent="0.25">
      <c r="A29" s="31"/>
      <c r="B29" s="25"/>
      <c r="C29" s="25"/>
      <c r="D29" s="24" t="s">
        <v>40</v>
      </c>
      <c r="E29" s="6" t="s">
        <v>41</v>
      </c>
      <c r="F29" s="3">
        <v>10734.07</v>
      </c>
    </row>
    <row r="30" spans="1:6" ht="31.5" x14ac:dyDescent="0.25">
      <c r="A30" s="31"/>
      <c r="B30" s="25"/>
      <c r="C30" s="25"/>
      <c r="D30" s="24" t="s">
        <v>42</v>
      </c>
      <c r="E30" s="6" t="s">
        <v>43</v>
      </c>
      <c r="F30" s="3">
        <v>23931.34</v>
      </c>
    </row>
    <row r="31" spans="1:6" ht="31.5" x14ac:dyDescent="0.25">
      <c r="A31" s="31"/>
      <c r="B31" s="25"/>
      <c r="C31" s="25"/>
      <c r="D31" s="24" t="s">
        <v>44</v>
      </c>
      <c r="E31" s="6" t="s">
        <v>45</v>
      </c>
      <c r="F31" s="3">
        <v>1650.44</v>
      </c>
    </row>
    <row r="32" spans="1:6" x14ac:dyDescent="0.25">
      <c r="A32" s="31"/>
      <c r="B32" s="25"/>
      <c r="C32" s="25"/>
      <c r="D32" s="24" t="s">
        <v>46</v>
      </c>
      <c r="E32" s="6" t="s">
        <v>47</v>
      </c>
      <c r="F32" s="3">
        <v>1945</v>
      </c>
    </row>
    <row r="33" spans="1:6" ht="31.5" x14ac:dyDescent="0.25">
      <c r="A33" s="31"/>
      <c r="B33" s="25"/>
      <c r="C33" s="25"/>
      <c r="D33" s="24" t="s">
        <v>48</v>
      </c>
      <c r="E33" s="6" t="s">
        <v>49</v>
      </c>
      <c r="F33" s="3">
        <v>158.85</v>
      </c>
    </row>
    <row r="34" spans="1:6" ht="31.5" x14ac:dyDescent="0.25">
      <c r="A34" s="31"/>
      <c r="B34" s="25"/>
      <c r="C34" s="25"/>
      <c r="D34" s="24" t="s">
        <v>50</v>
      </c>
      <c r="E34" s="6" t="s">
        <v>51</v>
      </c>
      <c r="F34" s="3">
        <v>474</v>
      </c>
    </row>
    <row r="35" spans="1:6" x14ac:dyDescent="0.25">
      <c r="A35" s="31"/>
      <c r="B35" s="25"/>
      <c r="C35" s="25"/>
      <c r="D35" s="24" t="s">
        <v>52</v>
      </c>
      <c r="E35" s="6" t="s">
        <v>53</v>
      </c>
      <c r="F35" s="3">
        <v>1634.12</v>
      </c>
    </row>
    <row r="36" spans="1:6" x14ac:dyDescent="0.25">
      <c r="A36" s="31"/>
      <c r="B36" s="25"/>
      <c r="C36" s="25"/>
      <c r="D36" s="24" t="s">
        <v>54</v>
      </c>
      <c r="E36" s="6" t="s">
        <v>55</v>
      </c>
      <c r="F36" s="3">
        <v>248.4</v>
      </c>
    </row>
    <row r="37" spans="1:6" x14ac:dyDescent="0.25">
      <c r="A37" s="31"/>
      <c r="B37" s="25"/>
      <c r="C37" s="25"/>
      <c r="D37" s="24" t="s">
        <v>56</v>
      </c>
      <c r="E37" s="6" t="s">
        <v>57</v>
      </c>
      <c r="F37" s="3">
        <v>1956.79</v>
      </c>
    </row>
    <row r="38" spans="1:6" x14ac:dyDescent="0.25">
      <c r="A38" s="31"/>
      <c r="B38" s="25"/>
      <c r="C38" s="25"/>
      <c r="D38" s="24" t="s">
        <v>58</v>
      </c>
      <c r="E38" s="6" t="s">
        <v>59</v>
      </c>
      <c r="F38" s="3">
        <v>11322.18</v>
      </c>
    </row>
    <row r="39" spans="1:6" x14ac:dyDescent="0.25">
      <c r="A39" s="31"/>
      <c r="B39" s="25"/>
      <c r="C39" s="25"/>
      <c r="D39" s="24" t="s">
        <v>60</v>
      </c>
      <c r="E39" s="6" t="s">
        <v>61</v>
      </c>
      <c r="F39" s="3">
        <v>4151.71</v>
      </c>
    </row>
    <row r="40" spans="1:6" x14ac:dyDescent="0.25">
      <c r="A40" s="31"/>
      <c r="B40" s="25"/>
      <c r="C40" s="25"/>
      <c r="D40" s="24" t="s">
        <v>62</v>
      </c>
      <c r="E40" s="6" t="s">
        <v>63</v>
      </c>
      <c r="F40" s="3">
        <v>5426.98</v>
      </c>
    </row>
    <row r="41" spans="1:6" x14ac:dyDescent="0.25">
      <c r="A41" s="31"/>
      <c r="B41" s="25"/>
      <c r="C41" s="25"/>
      <c r="D41" s="24" t="s">
        <v>64</v>
      </c>
      <c r="E41" s="6" t="s">
        <v>65</v>
      </c>
      <c r="F41" s="3">
        <v>14069.76</v>
      </c>
    </row>
    <row r="42" spans="1:6" ht="31.5" x14ac:dyDescent="0.25">
      <c r="A42" s="31"/>
      <c r="B42" s="25"/>
      <c r="C42" s="25"/>
      <c r="D42" s="24" t="s">
        <v>66</v>
      </c>
      <c r="E42" s="6" t="s">
        <v>67</v>
      </c>
      <c r="F42" s="3">
        <v>36205.15</v>
      </c>
    </row>
    <row r="43" spans="1:6" ht="31.5" x14ac:dyDescent="0.25">
      <c r="A43" s="31"/>
      <c r="B43" s="25"/>
      <c r="C43" s="25"/>
      <c r="D43" s="24" t="s">
        <v>68</v>
      </c>
      <c r="E43" s="6" t="s">
        <v>69</v>
      </c>
      <c r="F43" s="3">
        <v>2397.5</v>
      </c>
    </row>
    <row r="44" spans="1:6" ht="31.5" x14ac:dyDescent="0.25">
      <c r="A44" s="31"/>
      <c r="B44" s="25"/>
      <c r="C44" s="25"/>
      <c r="D44" s="24" t="s">
        <v>70</v>
      </c>
      <c r="E44" s="6" t="s">
        <v>71</v>
      </c>
      <c r="F44" s="3">
        <v>1279.23</v>
      </c>
    </row>
    <row r="45" spans="1:6" ht="31.5" x14ac:dyDescent="0.25">
      <c r="A45" s="31"/>
      <c r="B45" s="25"/>
      <c r="C45" s="25"/>
      <c r="D45" s="24" t="s">
        <v>72</v>
      </c>
      <c r="E45" s="6" t="s">
        <v>73</v>
      </c>
      <c r="F45" s="3">
        <v>2844.36</v>
      </c>
    </row>
    <row r="46" spans="1:6" ht="31.5" x14ac:dyDescent="0.25">
      <c r="A46" s="31"/>
      <c r="B46" s="25"/>
      <c r="C46" s="25"/>
      <c r="D46" s="24" t="s">
        <v>74</v>
      </c>
      <c r="E46" s="6" t="s">
        <v>75</v>
      </c>
      <c r="F46" s="3">
        <v>7577.28</v>
      </c>
    </row>
    <row r="47" spans="1:6" ht="31.5" x14ac:dyDescent="0.25">
      <c r="A47" s="31"/>
      <c r="B47" s="25"/>
      <c r="C47" s="25"/>
      <c r="D47" s="24" t="s">
        <v>76</v>
      </c>
      <c r="E47" s="6" t="s">
        <v>77</v>
      </c>
      <c r="F47" s="3">
        <v>378.83</v>
      </c>
    </row>
    <row r="48" spans="1:6" x14ac:dyDescent="0.25">
      <c r="A48" s="31"/>
      <c r="B48" s="25"/>
      <c r="C48" s="25"/>
      <c r="D48" s="24" t="s">
        <v>78</v>
      </c>
      <c r="E48" s="6" t="s">
        <v>79</v>
      </c>
      <c r="F48" s="3">
        <v>575.71</v>
      </c>
    </row>
    <row r="49" spans="1:6" ht="31.5" x14ac:dyDescent="0.25">
      <c r="A49" s="31"/>
      <c r="B49" s="25"/>
      <c r="C49" s="25"/>
      <c r="D49" s="24" t="s">
        <v>80</v>
      </c>
      <c r="E49" s="6" t="s">
        <v>81</v>
      </c>
      <c r="F49" s="3">
        <v>8968.7800000000007</v>
      </c>
    </row>
    <row r="50" spans="1:6" ht="31.5" x14ac:dyDescent="0.25">
      <c r="A50" s="31"/>
      <c r="B50" s="25"/>
      <c r="C50" s="25"/>
      <c r="D50" s="24" t="s">
        <v>82</v>
      </c>
      <c r="E50" s="6" t="s">
        <v>83</v>
      </c>
      <c r="F50" s="3">
        <v>14524.83</v>
      </c>
    </row>
    <row r="51" spans="1:6" x14ac:dyDescent="0.25">
      <c r="A51" s="31"/>
      <c r="B51" s="25"/>
      <c r="C51" s="25"/>
      <c r="D51" s="24" t="s">
        <v>84</v>
      </c>
      <c r="E51" s="6" t="s">
        <v>85</v>
      </c>
      <c r="F51" s="3">
        <v>2550</v>
      </c>
    </row>
    <row r="52" spans="1:6" x14ac:dyDescent="0.25">
      <c r="A52" s="31"/>
      <c r="B52" s="25"/>
      <c r="C52" s="25"/>
      <c r="D52" s="24" t="s">
        <v>86</v>
      </c>
      <c r="E52" s="6" t="s">
        <v>87</v>
      </c>
      <c r="F52" s="3">
        <v>1014</v>
      </c>
    </row>
    <row r="53" spans="1:6" x14ac:dyDescent="0.25">
      <c r="A53" s="31"/>
      <c r="B53" s="25"/>
      <c r="C53" s="25"/>
      <c r="D53" s="24" t="s">
        <v>88</v>
      </c>
      <c r="E53" s="6" t="s">
        <v>89</v>
      </c>
      <c r="F53" s="3">
        <v>82441.27</v>
      </c>
    </row>
    <row r="54" spans="1:6" ht="47.25" x14ac:dyDescent="0.25">
      <c r="A54" s="31"/>
      <c r="B54" s="25"/>
      <c r="C54" s="25"/>
      <c r="D54" s="24" t="s">
        <v>90</v>
      </c>
      <c r="E54" s="6" t="s">
        <v>91</v>
      </c>
      <c r="F54" s="3">
        <v>12081.51</v>
      </c>
    </row>
    <row r="55" spans="1:6" x14ac:dyDescent="0.25">
      <c r="A55" s="21" t="s">
        <v>92</v>
      </c>
      <c r="B55" s="22"/>
      <c r="C55" s="22"/>
      <c r="D55" s="22"/>
      <c r="E55" s="9" t="s">
        <v>93</v>
      </c>
      <c r="F55" s="10">
        <f>+F56+F73</f>
        <v>9983.1999999999989</v>
      </c>
    </row>
    <row r="56" spans="1:6" x14ac:dyDescent="0.25">
      <c r="A56" s="23"/>
      <c r="B56" s="24" t="s">
        <v>94</v>
      </c>
      <c r="C56" s="25"/>
      <c r="D56" s="25"/>
      <c r="E56" s="6" t="s">
        <v>95</v>
      </c>
      <c r="F56" s="3">
        <f>+F57</f>
        <v>8200.39</v>
      </c>
    </row>
    <row r="57" spans="1:6" x14ac:dyDescent="0.25">
      <c r="A57" s="1"/>
      <c r="B57" s="26" t="s">
        <v>96</v>
      </c>
      <c r="C57" s="27"/>
      <c r="D57" s="27"/>
      <c r="E57" s="11" t="s">
        <v>97</v>
      </c>
      <c r="F57" s="12">
        <f>+F58</f>
        <v>8200.39</v>
      </c>
    </row>
    <row r="58" spans="1:6" x14ac:dyDescent="0.25">
      <c r="A58" s="1"/>
      <c r="B58" s="26" t="s">
        <v>98</v>
      </c>
      <c r="C58" s="27"/>
      <c r="D58" s="27"/>
      <c r="E58" s="11" t="s">
        <v>99</v>
      </c>
      <c r="F58" s="12">
        <f>+F59+F61+F63+F65+F67+F69+F71</f>
        <v>8200.39</v>
      </c>
    </row>
    <row r="59" spans="1:6" x14ac:dyDescent="0.25">
      <c r="A59" s="28"/>
      <c r="B59" s="29"/>
      <c r="C59" s="30" t="s">
        <v>100</v>
      </c>
      <c r="D59" s="29"/>
      <c r="E59" s="13" t="s">
        <v>101</v>
      </c>
      <c r="F59" s="14">
        <f>+F60</f>
        <v>3970.32</v>
      </c>
    </row>
    <row r="60" spans="1:6" x14ac:dyDescent="0.25">
      <c r="A60" s="31"/>
      <c r="B60" s="25"/>
      <c r="C60" s="25"/>
      <c r="D60" s="24" t="s">
        <v>102</v>
      </c>
      <c r="E60" s="6" t="s">
        <v>103</v>
      </c>
      <c r="F60" s="3">
        <v>3970.32</v>
      </c>
    </row>
    <row r="61" spans="1:6" ht="31.5" x14ac:dyDescent="0.25">
      <c r="A61" s="28"/>
      <c r="B61" s="29"/>
      <c r="C61" s="30" t="s">
        <v>104</v>
      </c>
      <c r="D61" s="29"/>
      <c r="E61" s="13" t="s">
        <v>105</v>
      </c>
      <c r="F61" s="14">
        <f>+F62</f>
        <v>689.96</v>
      </c>
    </row>
    <row r="62" spans="1:6" x14ac:dyDescent="0.25">
      <c r="A62" s="31"/>
      <c r="B62" s="25"/>
      <c r="C62" s="25"/>
      <c r="D62" s="24" t="s">
        <v>102</v>
      </c>
      <c r="E62" s="6" t="s">
        <v>103</v>
      </c>
      <c r="F62" s="3">
        <v>689.96</v>
      </c>
    </row>
    <row r="63" spans="1:6" ht="31.5" x14ac:dyDescent="0.25">
      <c r="A63" s="28"/>
      <c r="B63" s="29"/>
      <c r="C63" s="30" t="s">
        <v>106</v>
      </c>
      <c r="D63" s="29"/>
      <c r="E63" s="13" t="s">
        <v>107</v>
      </c>
      <c r="F63" s="14">
        <f>+F64</f>
        <v>1144.23</v>
      </c>
    </row>
    <row r="64" spans="1:6" ht="31.5" x14ac:dyDescent="0.25">
      <c r="A64" s="31"/>
      <c r="B64" s="25"/>
      <c r="C64" s="25"/>
      <c r="D64" s="24" t="s">
        <v>108</v>
      </c>
      <c r="E64" s="6" t="s">
        <v>109</v>
      </c>
      <c r="F64" s="3">
        <v>1144.23</v>
      </c>
    </row>
    <row r="65" spans="1:6" ht="31.5" x14ac:dyDescent="0.25">
      <c r="A65" s="28"/>
      <c r="B65" s="29"/>
      <c r="C65" s="30" t="s">
        <v>110</v>
      </c>
      <c r="D65" s="29"/>
      <c r="E65" s="13" t="s">
        <v>111</v>
      </c>
      <c r="F65" s="14">
        <f>+F66</f>
        <v>648.54</v>
      </c>
    </row>
    <row r="66" spans="1:6" ht="31.5" x14ac:dyDescent="0.25">
      <c r="A66" s="31"/>
      <c r="B66" s="25"/>
      <c r="C66" s="25"/>
      <c r="D66" s="24" t="s">
        <v>108</v>
      </c>
      <c r="E66" s="6" t="s">
        <v>109</v>
      </c>
      <c r="F66" s="3">
        <v>648.54</v>
      </c>
    </row>
    <row r="67" spans="1:6" ht="31.5" x14ac:dyDescent="0.25">
      <c r="A67" s="28"/>
      <c r="B67" s="29"/>
      <c r="C67" s="30" t="s">
        <v>112</v>
      </c>
      <c r="D67" s="29"/>
      <c r="E67" s="13" t="s">
        <v>113</v>
      </c>
      <c r="F67" s="14">
        <f>+F68</f>
        <v>586.57000000000005</v>
      </c>
    </row>
    <row r="68" spans="1:6" ht="31.5" x14ac:dyDescent="0.25">
      <c r="A68" s="31"/>
      <c r="B68" s="25"/>
      <c r="C68" s="25"/>
      <c r="D68" s="24" t="s">
        <v>108</v>
      </c>
      <c r="E68" s="6" t="s">
        <v>109</v>
      </c>
      <c r="F68" s="3">
        <v>586.57000000000005</v>
      </c>
    </row>
    <row r="69" spans="1:6" ht="31.5" x14ac:dyDescent="0.25">
      <c r="A69" s="28"/>
      <c r="B69" s="29"/>
      <c r="C69" s="30" t="s">
        <v>114</v>
      </c>
      <c r="D69" s="29"/>
      <c r="E69" s="13" t="s">
        <v>115</v>
      </c>
      <c r="F69" s="14">
        <f>+F70</f>
        <v>462.65</v>
      </c>
    </row>
    <row r="70" spans="1:6" ht="31.5" x14ac:dyDescent="0.25">
      <c r="A70" s="31"/>
      <c r="B70" s="25"/>
      <c r="C70" s="25"/>
      <c r="D70" s="24" t="s">
        <v>108</v>
      </c>
      <c r="E70" s="6" t="s">
        <v>109</v>
      </c>
      <c r="F70" s="3">
        <v>462.65</v>
      </c>
    </row>
    <row r="71" spans="1:6" ht="47.25" x14ac:dyDescent="0.25">
      <c r="A71" s="28"/>
      <c r="B71" s="29"/>
      <c r="C71" s="30" t="s">
        <v>116</v>
      </c>
      <c r="D71" s="29"/>
      <c r="E71" s="13" t="s">
        <v>117</v>
      </c>
      <c r="F71" s="14">
        <f>+F72</f>
        <v>698.12</v>
      </c>
    </row>
    <row r="72" spans="1:6" ht="31.5" x14ac:dyDescent="0.25">
      <c r="A72" s="31"/>
      <c r="B72" s="25"/>
      <c r="C72" s="25"/>
      <c r="D72" s="24" t="s">
        <v>108</v>
      </c>
      <c r="E72" s="6" t="s">
        <v>109</v>
      </c>
      <c r="F72" s="3">
        <v>698.12</v>
      </c>
    </row>
    <row r="73" spans="1:6" ht="47.25" x14ac:dyDescent="0.25">
      <c r="A73" s="23"/>
      <c r="B73" s="24" t="s">
        <v>118</v>
      </c>
      <c r="C73" s="25"/>
      <c r="D73" s="25"/>
      <c r="E73" s="6" t="s">
        <v>119</v>
      </c>
      <c r="F73" s="3">
        <f>+F74</f>
        <v>1782.81</v>
      </c>
    </row>
    <row r="74" spans="1:6" ht="31.5" x14ac:dyDescent="0.25">
      <c r="A74" s="1"/>
      <c r="B74" s="26" t="s">
        <v>120</v>
      </c>
      <c r="C74" s="27"/>
      <c r="D74" s="27"/>
      <c r="E74" s="11" t="s">
        <v>121</v>
      </c>
      <c r="F74" s="12">
        <f>+F75</f>
        <v>1782.81</v>
      </c>
    </row>
    <row r="75" spans="1:6" ht="31.5" x14ac:dyDescent="0.25">
      <c r="A75" s="1"/>
      <c r="B75" s="26" t="s">
        <v>122</v>
      </c>
      <c r="C75" s="27"/>
      <c r="D75" s="27"/>
      <c r="E75" s="11" t="s">
        <v>123</v>
      </c>
      <c r="F75" s="12">
        <f>+F76</f>
        <v>1782.81</v>
      </c>
    </row>
    <row r="76" spans="1:6" ht="31.5" x14ac:dyDescent="0.25">
      <c r="A76" s="28"/>
      <c r="B76" s="29"/>
      <c r="C76" s="30" t="s">
        <v>124</v>
      </c>
      <c r="D76" s="29"/>
      <c r="E76" s="13" t="s">
        <v>125</v>
      </c>
      <c r="F76" s="14">
        <f>+F77+F78+F79</f>
        <v>1782.81</v>
      </c>
    </row>
    <row r="77" spans="1:6" x14ac:dyDescent="0.25">
      <c r="A77" s="31"/>
      <c r="B77" s="25"/>
      <c r="C77" s="25"/>
      <c r="D77" s="24" t="s">
        <v>126</v>
      </c>
      <c r="E77" s="6" t="s">
        <v>127</v>
      </c>
      <c r="F77" s="3">
        <v>976</v>
      </c>
    </row>
    <row r="78" spans="1:6" x14ac:dyDescent="0.25">
      <c r="A78" s="31"/>
      <c r="B78" s="25"/>
      <c r="C78" s="25"/>
      <c r="D78" s="24" t="s">
        <v>128</v>
      </c>
      <c r="E78" s="6" t="s">
        <v>129</v>
      </c>
      <c r="F78" s="3">
        <v>762.08</v>
      </c>
    </row>
    <row r="79" spans="1:6" x14ac:dyDescent="0.25">
      <c r="A79" s="31"/>
      <c r="B79" s="25"/>
      <c r="C79" s="25"/>
      <c r="D79" s="24" t="s">
        <v>130</v>
      </c>
      <c r="E79" s="6" t="s">
        <v>131</v>
      </c>
      <c r="F79" s="3">
        <v>44.73</v>
      </c>
    </row>
    <row r="80" spans="1:6" x14ac:dyDescent="0.25">
      <c r="A80" s="21" t="s">
        <v>132</v>
      </c>
      <c r="B80" s="22"/>
      <c r="C80" s="22"/>
      <c r="D80" s="22"/>
      <c r="E80" s="9" t="s">
        <v>133</v>
      </c>
      <c r="F80" s="10">
        <f>+F81</f>
        <v>1365</v>
      </c>
    </row>
    <row r="81" spans="1:6" ht="31.5" x14ac:dyDescent="0.25">
      <c r="A81" s="23"/>
      <c r="B81" s="24" t="s">
        <v>134</v>
      </c>
      <c r="C81" s="25"/>
      <c r="D81" s="25"/>
      <c r="E81" s="6" t="s">
        <v>135</v>
      </c>
      <c r="F81" s="3">
        <f>+F82</f>
        <v>1365</v>
      </c>
    </row>
    <row r="82" spans="1:6" x14ac:dyDescent="0.25">
      <c r="A82" s="1"/>
      <c r="B82" s="26" t="s">
        <v>136</v>
      </c>
      <c r="C82" s="27"/>
      <c r="D82" s="27"/>
      <c r="E82" s="11" t="s">
        <v>137</v>
      </c>
      <c r="F82" s="12">
        <f>+F83</f>
        <v>1365</v>
      </c>
    </row>
    <row r="83" spans="1:6" x14ac:dyDescent="0.25">
      <c r="A83" s="1"/>
      <c r="B83" s="26" t="s">
        <v>138</v>
      </c>
      <c r="C83" s="27"/>
      <c r="D83" s="27"/>
      <c r="E83" s="11" t="s">
        <v>139</v>
      </c>
      <c r="F83" s="12">
        <f>+F84</f>
        <v>1365</v>
      </c>
    </row>
    <row r="84" spans="1:6" x14ac:dyDescent="0.25">
      <c r="A84" s="28"/>
      <c r="B84" s="29"/>
      <c r="C84" s="30" t="s">
        <v>140</v>
      </c>
      <c r="D84" s="29"/>
      <c r="E84" s="13" t="s">
        <v>141</v>
      </c>
      <c r="F84" s="14">
        <f>+F85</f>
        <v>1365</v>
      </c>
    </row>
    <row r="85" spans="1:6" x14ac:dyDescent="0.25">
      <c r="A85" s="31"/>
      <c r="B85" s="25"/>
      <c r="C85" s="25"/>
      <c r="D85" s="24" t="s">
        <v>102</v>
      </c>
      <c r="E85" s="6" t="s">
        <v>103</v>
      </c>
      <c r="F85" s="3">
        <v>1365</v>
      </c>
    </row>
    <row r="86" spans="1:6" x14ac:dyDescent="0.25">
      <c r="A86" s="21" t="s">
        <v>142</v>
      </c>
      <c r="B86" s="22"/>
      <c r="C86" s="22"/>
      <c r="D86" s="22"/>
      <c r="E86" s="9" t="s">
        <v>143</v>
      </c>
      <c r="F86" s="10">
        <f>+F87+F108</f>
        <v>25857.510000000002</v>
      </c>
    </row>
    <row r="87" spans="1:6" x14ac:dyDescent="0.25">
      <c r="A87" s="23"/>
      <c r="B87" s="24" t="s">
        <v>94</v>
      </c>
      <c r="C87" s="25"/>
      <c r="D87" s="25"/>
      <c r="E87" s="6" t="s">
        <v>95</v>
      </c>
      <c r="F87" s="3">
        <f>+F88</f>
        <v>20402.810000000001</v>
      </c>
    </row>
    <row r="88" spans="1:6" x14ac:dyDescent="0.25">
      <c r="A88" s="1"/>
      <c r="B88" s="26" t="s">
        <v>96</v>
      </c>
      <c r="C88" s="27"/>
      <c r="D88" s="27"/>
      <c r="E88" s="11" t="s">
        <v>97</v>
      </c>
      <c r="F88" s="12">
        <f>+F89</f>
        <v>20402.810000000001</v>
      </c>
    </row>
    <row r="89" spans="1:6" x14ac:dyDescent="0.25">
      <c r="A89" s="1"/>
      <c r="B89" s="26" t="s">
        <v>144</v>
      </c>
      <c r="C89" s="27"/>
      <c r="D89" s="27"/>
      <c r="E89" s="11" t="s">
        <v>145</v>
      </c>
      <c r="F89" s="12">
        <f>+F90+F100+F102+F104+F106</f>
        <v>20402.810000000001</v>
      </c>
    </row>
    <row r="90" spans="1:6" x14ac:dyDescent="0.25">
      <c r="A90" s="28"/>
      <c r="B90" s="29"/>
      <c r="C90" s="30" t="s">
        <v>146</v>
      </c>
      <c r="D90" s="29"/>
      <c r="E90" s="13" t="s">
        <v>147</v>
      </c>
      <c r="F90" s="14">
        <f>+F91+F92+F93+F94+F95+F96+F97+F98+F99</f>
        <v>12301.01</v>
      </c>
    </row>
    <row r="91" spans="1:6" x14ac:dyDescent="0.25">
      <c r="A91" s="31"/>
      <c r="B91" s="25"/>
      <c r="C91" s="25"/>
      <c r="D91" s="24" t="s">
        <v>148</v>
      </c>
      <c r="E91" s="6" t="s">
        <v>149</v>
      </c>
      <c r="F91" s="3">
        <v>9517.74</v>
      </c>
    </row>
    <row r="92" spans="1:6" x14ac:dyDescent="0.25">
      <c r="A92" s="31"/>
      <c r="B92" s="25"/>
      <c r="C92" s="25"/>
      <c r="D92" s="24" t="s">
        <v>150</v>
      </c>
      <c r="E92" s="6" t="s">
        <v>151</v>
      </c>
      <c r="F92" s="3">
        <v>769.79</v>
      </c>
    </row>
    <row r="93" spans="1:6" ht="31.5" x14ac:dyDescent="0.25">
      <c r="A93" s="31"/>
      <c r="B93" s="25"/>
      <c r="C93" s="25"/>
      <c r="D93" s="24" t="s">
        <v>152</v>
      </c>
      <c r="E93" s="6" t="s">
        <v>153</v>
      </c>
      <c r="F93" s="3">
        <v>193.6</v>
      </c>
    </row>
    <row r="94" spans="1:6" ht="31.5" x14ac:dyDescent="0.25">
      <c r="A94" s="31"/>
      <c r="B94" s="25"/>
      <c r="C94" s="25"/>
      <c r="D94" s="24" t="s">
        <v>154</v>
      </c>
      <c r="E94" s="6" t="s">
        <v>155</v>
      </c>
      <c r="F94" s="3">
        <v>93.6</v>
      </c>
    </row>
    <row r="95" spans="1:6" ht="31.5" x14ac:dyDescent="0.25">
      <c r="A95" s="31"/>
      <c r="B95" s="25"/>
      <c r="C95" s="25"/>
      <c r="D95" s="24" t="s">
        <v>156</v>
      </c>
      <c r="E95" s="6" t="s">
        <v>157</v>
      </c>
      <c r="F95" s="3">
        <v>910.44</v>
      </c>
    </row>
    <row r="96" spans="1:6" ht="31.5" x14ac:dyDescent="0.25">
      <c r="A96" s="31"/>
      <c r="B96" s="25"/>
      <c r="C96" s="25"/>
      <c r="D96" s="24" t="s">
        <v>158</v>
      </c>
      <c r="E96" s="6" t="s">
        <v>159</v>
      </c>
      <c r="F96" s="3">
        <v>674.85</v>
      </c>
    </row>
    <row r="97" spans="1:6" x14ac:dyDescent="0.25">
      <c r="A97" s="31"/>
      <c r="B97" s="25"/>
      <c r="C97" s="25"/>
      <c r="D97" s="24" t="s">
        <v>160</v>
      </c>
      <c r="E97" s="6" t="s">
        <v>161</v>
      </c>
      <c r="F97" s="3">
        <v>6.18</v>
      </c>
    </row>
    <row r="98" spans="1:6" x14ac:dyDescent="0.25">
      <c r="A98" s="31"/>
      <c r="B98" s="25"/>
      <c r="C98" s="25"/>
      <c r="D98" s="24" t="s">
        <v>162</v>
      </c>
      <c r="E98" s="6" t="s">
        <v>163</v>
      </c>
      <c r="F98" s="3">
        <v>64.8</v>
      </c>
    </row>
    <row r="99" spans="1:6" ht="47.25" x14ac:dyDescent="0.25">
      <c r="A99" s="31"/>
      <c r="B99" s="25"/>
      <c r="C99" s="25"/>
      <c r="D99" s="24" t="s">
        <v>164</v>
      </c>
      <c r="E99" s="6" t="s">
        <v>165</v>
      </c>
      <c r="F99" s="3">
        <v>70.010000000000005</v>
      </c>
    </row>
    <row r="100" spans="1:6" ht="31.5" x14ac:dyDescent="0.25">
      <c r="A100" s="28"/>
      <c r="B100" s="29"/>
      <c r="C100" s="30" t="s">
        <v>166</v>
      </c>
      <c r="D100" s="29"/>
      <c r="E100" s="13" t="s">
        <v>167</v>
      </c>
      <c r="F100" s="14">
        <f>+F101</f>
        <v>5125.62</v>
      </c>
    </row>
    <row r="101" spans="1:6" x14ac:dyDescent="0.25">
      <c r="A101" s="31"/>
      <c r="B101" s="25"/>
      <c r="C101" s="25"/>
      <c r="D101" s="24" t="s">
        <v>168</v>
      </c>
      <c r="E101" s="6" t="s">
        <v>169</v>
      </c>
      <c r="F101" s="3">
        <v>5125.62</v>
      </c>
    </row>
    <row r="102" spans="1:6" x14ac:dyDescent="0.25">
      <c r="A102" s="28"/>
      <c r="B102" s="29"/>
      <c r="C102" s="30" t="s">
        <v>170</v>
      </c>
      <c r="D102" s="29"/>
      <c r="E102" s="13" t="s">
        <v>171</v>
      </c>
      <c r="F102" s="14">
        <f>+F103</f>
        <v>1923.93</v>
      </c>
    </row>
    <row r="103" spans="1:6" x14ac:dyDescent="0.25">
      <c r="A103" s="31"/>
      <c r="B103" s="25"/>
      <c r="C103" s="25"/>
      <c r="D103" s="24" t="s">
        <v>172</v>
      </c>
      <c r="E103" s="6" t="s">
        <v>171</v>
      </c>
      <c r="F103" s="3">
        <v>1923.93</v>
      </c>
    </row>
    <row r="104" spans="1:6" x14ac:dyDescent="0.25">
      <c r="A104" s="28"/>
      <c r="B104" s="29"/>
      <c r="C104" s="30" t="s">
        <v>173</v>
      </c>
      <c r="D104" s="29"/>
      <c r="E104" s="13" t="s">
        <v>174</v>
      </c>
      <c r="F104" s="14">
        <f>+F105</f>
        <v>1021.6</v>
      </c>
    </row>
    <row r="105" spans="1:6" ht="31.5" x14ac:dyDescent="0.25">
      <c r="A105" s="31"/>
      <c r="B105" s="25"/>
      <c r="C105" s="25"/>
      <c r="D105" s="24" t="s">
        <v>175</v>
      </c>
      <c r="E105" s="6" t="s">
        <v>176</v>
      </c>
      <c r="F105" s="3">
        <v>1021.6</v>
      </c>
    </row>
    <row r="106" spans="1:6" ht="31.5" x14ac:dyDescent="0.25">
      <c r="A106" s="28"/>
      <c r="B106" s="29"/>
      <c r="C106" s="30" t="s">
        <v>177</v>
      </c>
      <c r="D106" s="29"/>
      <c r="E106" s="13" t="s">
        <v>178</v>
      </c>
      <c r="F106" s="14">
        <f>+F107</f>
        <v>30.65</v>
      </c>
    </row>
    <row r="107" spans="1:6" x14ac:dyDescent="0.25">
      <c r="A107" s="31"/>
      <c r="B107" s="25"/>
      <c r="C107" s="25"/>
      <c r="D107" s="24" t="s">
        <v>179</v>
      </c>
      <c r="E107" s="6" t="s">
        <v>180</v>
      </c>
      <c r="F107" s="3">
        <v>30.65</v>
      </c>
    </row>
    <row r="108" spans="1:6" ht="47.25" x14ac:dyDescent="0.25">
      <c r="A108" s="23"/>
      <c r="B108" s="24" t="s">
        <v>118</v>
      </c>
      <c r="C108" s="25"/>
      <c r="D108" s="25"/>
      <c r="E108" s="6" t="s">
        <v>119</v>
      </c>
      <c r="F108" s="3">
        <f>+F109</f>
        <v>5454.7000000000007</v>
      </c>
    </row>
    <row r="109" spans="1:6" ht="31.5" x14ac:dyDescent="0.25">
      <c r="A109" s="1"/>
      <c r="B109" s="26" t="s">
        <v>120</v>
      </c>
      <c r="C109" s="27"/>
      <c r="D109" s="27"/>
      <c r="E109" s="11" t="s">
        <v>121</v>
      </c>
      <c r="F109" s="12">
        <f>+F110</f>
        <v>5454.7000000000007</v>
      </c>
    </row>
    <row r="110" spans="1:6" x14ac:dyDescent="0.25">
      <c r="A110" s="1"/>
      <c r="B110" s="26" t="s">
        <v>181</v>
      </c>
      <c r="C110" s="27"/>
      <c r="D110" s="27"/>
      <c r="E110" s="11" t="s">
        <v>182</v>
      </c>
      <c r="F110" s="12">
        <f>+F111+F116+F118+F120</f>
        <v>5454.7000000000007</v>
      </c>
    </row>
    <row r="111" spans="1:6" ht="31.5" x14ac:dyDescent="0.25">
      <c r="A111" s="28"/>
      <c r="B111" s="29"/>
      <c r="C111" s="30" t="s">
        <v>183</v>
      </c>
      <c r="D111" s="29"/>
      <c r="E111" s="13" t="s">
        <v>184</v>
      </c>
      <c r="F111" s="14">
        <f>+F112+F113+F114+F115</f>
        <v>5250.22</v>
      </c>
    </row>
    <row r="112" spans="1:6" ht="31.5" x14ac:dyDescent="0.25">
      <c r="A112" s="31"/>
      <c r="B112" s="25"/>
      <c r="C112" s="25"/>
      <c r="D112" s="24" t="s">
        <v>185</v>
      </c>
      <c r="E112" s="6" t="s">
        <v>186</v>
      </c>
      <c r="F112" s="3">
        <v>1783.52</v>
      </c>
    </row>
    <row r="113" spans="1:6" x14ac:dyDescent="0.25">
      <c r="A113" s="31"/>
      <c r="B113" s="25"/>
      <c r="C113" s="25"/>
      <c r="D113" s="24" t="s">
        <v>187</v>
      </c>
      <c r="E113" s="6" t="s">
        <v>188</v>
      </c>
      <c r="F113" s="3">
        <v>169.99</v>
      </c>
    </row>
    <row r="114" spans="1:6" x14ac:dyDescent="0.25">
      <c r="A114" s="31"/>
      <c r="B114" s="25"/>
      <c r="C114" s="25"/>
      <c r="D114" s="24" t="s">
        <v>189</v>
      </c>
      <c r="E114" s="6" t="s">
        <v>190</v>
      </c>
      <c r="F114" s="3">
        <v>2914.2</v>
      </c>
    </row>
    <row r="115" spans="1:6" x14ac:dyDescent="0.25">
      <c r="A115" s="31"/>
      <c r="B115" s="25"/>
      <c r="C115" s="25"/>
      <c r="D115" s="24" t="s">
        <v>191</v>
      </c>
      <c r="E115" s="6" t="s">
        <v>192</v>
      </c>
      <c r="F115" s="3">
        <v>382.51</v>
      </c>
    </row>
    <row r="116" spans="1:6" x14ac:dyDescent="0.25">
      <c r="A116" s="28"/>
      <c r="B116" s="29"/>
      <c r="C116" s="30" t="s">
        <v>193</v>
      </c>
      <c r="D116" s="29"/>
      <c r="E116" s="13" t="s">
        <v>194</v>
      </c>
      <c r="F116" s="14">
        <f>+F117</f>
        <v>138.32</v>
      </c>
    </row>
    <row r="117" spans="1:6" x14ac:dyDescent="0.25">
      <c r="A117" s="31"/>
      <c r="B117" s="25"/>
      <c r="C117" s="25"/>
      <c r="D117" s="24" t="s">
        <v>195</v>
      </c>
      <c r="E117" s="6" t="s">
        <v>196</v>
      </c>
      <c r="F117" s="3">
        <v>138.32</v>
      </c>
    </row>
    <row r="118" spans="1:6" x14ac:dyDescent="0.25">
      <c r="A118" s="28"/>
      <c r="B118" s="29"/>
      <c r="C118" s="30" t="s">
        <v>197</v>
      </c>
      <c r="D118" s="29"/>
      <c r="E118" s="13" t="s">
        <v>198</v>
      </c>
      <c r="F118" s="14">
        <f>+F119</f>
        <v>39.520000000000003</v>
      </c>
    </row>
    <row r="119" spans="1:6" x14ac:dyDescent="0.25">
      <c r="A119" s="31"/>
      <c r="B119" s="25"/>
      <c r="C119" s="25"/>
      <c r="D119" s="24" t="s">
        <v>195</v>
      </c>
      <c r="E119" s="6" t="s">
        <v>196</v>
      </c>
      <c r="F119" s="3">
        <v>39.520000000000003</v>
      </c>
    </row>
    <row r="120" spans="1:6" x14ac:dyDescent="0.25">
      <c r="A120" s="28"/>
      <c r="B120" s="29"/>
      <c r="C120" s="30" t="s">
        <v>199</v>
      </c>
      <c r="D120" s="29"/>
      <c r="E120" s="13" t="s">
        <v>200</v>
      </c>
      <c r="F120" s="14">
        <f>+F121</f>
        <v>26.64</v>
      </c>
    </row>
    <row r="121" spans="1:6" x14ac:dyDescent="0.25">
      <c r="A121" s="31"/>
      <c r="B121" s="25"/>
      <c r="C121" s="25"/>
      <c r="D121" s="24" t="s">
        <v>195</v>
      </c>
      <c r="E121" s="6" t="s">
        <v>196</v>
      </c>
      <c r="F121" s="3">
        <v>26.64</v>
      </c>
    </row>
    <row r="122" spans="1:6" x14ac:dyDescent="0.25">
      <c r="A122" s="21" t="s">
        <v>201</v>
      </c>
      <c r="B122" s="22"/>
      <c r="C122" s="22"/>
      <c r="D122" s="22"/>
      <c r="E122" s="9" t="s">
        <v>202</v>
      </c>
      <c r="F122" s="10">
        <f>+F123+F131+F188+F198+F226+F235+F254+F296+F308+F350+F380+F411+F428</f>
        <v>1752454.0699999998</v>
      </c>
    </row>
    <row r="123" spans="1:6" ht="47.25" x14ac:dyDescent="0.25">
      <c r="A123" s="23"/>
      <c r="B123" s="24" t="s">
        <v>118</v>
      </c>
      <c r="C123" s="25"/>
      <c r="D123" s="25"/>
      <c r="E123" s="6" t="s">
        <v>119</v>
      </c>
      <c r="F123" s="3">
        <f>+F124</f>
        <v>17274.27</v>
      </c>
    </row>
    <row r="124" spans="1:6" ht="31.5" x14ac:dyDescent="0.25">
      <c r="A124" s="1"/>
      <c r="B124" s="26" t="s">
        <v>120</v>
      </c>
      <c r="C124" s="27"/>
      <c r="D124" s="27"/>
      <c r="E124" s="11" t="s">
        <v>121</v>
      </c>
      <c r="F124" s="12">
        <f>+F125</f>
        <v>17274.27</v>
      </c>
    </row>
    <row r="125" spans="1:6" x14ac:dyDescent="0.25">
      <c r="A125" s="1"/>
      <c r="B125" s="26" t="s">
        <v>181</v>
      </c>
      <c r="C125" s="27"/>
      <c r="D125" s="27"/>
      <c r="E125" s="11" t="s">
        <v>182</v>
      </c>
      <c r="F125" s="12">
        <f>+F126+F129</f>
        <v>17274.27</v>
      </c>
    </row>
    <row r="126" spans="1:6" ht="31.5" x14ac:dyDescent="0.25">
      <c r="A126" s="28"/>
      <c r="B126" s="29"/>
      <c r="C126" s="30" t="s">
        <v>203</v>
      </c>
      <c r="D126" s="29"/>
      <c r="E126" s="13" t="s">
        <v>204</v>
      </c>
      <c r="F126" s="14">
        <f>+F127+F128</f>
        <v>16574.27</v>
      </c>
    </row>
    <row r="127" spans="1:6" x14ac:dyDescent="0.25">
      <c r="A127" s="31"/>
      <c r="B127" s="25"/>
      <c r="C127" s="25"/>
      <c r="D127" s="24" t="s">
        <v>205</v>
      </c>
      <c r="E127" s="6" t="s">
        <v>206</v>
      </c>
      <c r="F127" s="3">
        <v>4191.8500000000004</v>
      </c>
    </row>
    <row r="128" spans="1:6" x14ac:dyDescent="0.25">
      <c r="A128" s="31"/>
      <c r="B128" s="25"/>
      <c r="C128" s="25"/>
      <c r="D128" s="24" t="s">
        <v>207</v>
      </c>
      <c r="E128" s="6" t="s">
        <v>208</v>
      </c>
      <c r="F128" s="3">
        <v>12382.42</v>
      </c>
    </row>
    <row r="129" spans="1:6" ht="31.5" x14ac:dyDescent="0.25">
      <c r="A129" s="28"/>
      <c r="B129" s="29"/>
      <c r="C129" s="30" t="s">
        <v>209</v>
      </c>
      <c r="D129" s="29"/>
      <c r="E129" s="13" t="s">
        <v>210</v>
      </c>
      <c r="F129" s="14">
        <f>+F130</f>
        <v>700</v>
      </c>
    </row>
    <row r="130" spans="1:6" x14ac:dyDescent="0.25">
      <c r="A130" s="31"/>
      <c r="B130" s="25"/>
      <c r="C130" s="25"/>
      <c r="D130" s="24" t="s">
        <v>195</v>
      </c>
      <c r="E130" s="6" t="s">
        <v>196</v>
      </c>
      <c r="F130" s="3">
        <v>700</v>
      </c>
    </row>
    <row r="131" spans="1:6" x14ac:dyDescent="0.25">
      <c r="A131" s="23"/>
      <c r="B131" s="24" t="s">
        <v>211</v>
      </c>
      <c r="C131" s="25"/>
      <c r="D131" s="25"/>
      <c r="E131" s="6" t="s">
        <v>212</v>
      </c>
      <c r="F131" s="3">
        <f>+F132+F137</f>
        <v>194529.76</v>
      </c>
    </row>
    <row r="132" spans="1:6" ht="47.25" x14ac:dyDescent="0.25">
      <c r="A132" s="1"/>
      <c r="B132" s="26" t="s">
        <v>213</v>
      </c>
      <c r="C132" s="27"/>
      <c r="D132" s="27"/>
      <c r="E132" s="11" t="s">
        <v>214</v>
      </c>
      <c r="F132" s="12">
        <f>+F133</f>
        <v>26439.89</v>
      </c>
    </row>
    <row r="133" spans="1:6" x14ac:dyDescent="0.25">
      <c r="A133" s="1"/>
      <c r="B133" s="26" t="s">
        <v>215</v>
      </c>
      <c r="C133" s="27"/>
      <c r="D133" s="27"/>
      <c r="E133" s="11" t="s">
        <v>216</v>
      </c>
      <c r="F133" s="12">
        <f>+F134</f>
        <v>26439.89</v>
      </c>
    </row>
    <row r="134" spans="1:6" x14ac:dyDescent="0.25">
      <c r="A134" s="28"/>
      <c r="B134" s="29"/>
      <c r="C134" s="30" t="s">
        <v>217</v>
      </c>
      <c r="D134" s="29"/>
      <c r="E134" s="13" t="s">
        <v>218</v>
      </c>
      <c r="F134" s="14">
        <f>+F135+F136</f>
        <v>26439.89</v>
      </c>
    </row>
    <row r="135" spans="1:6" x14ac:dyDescent="0.25">
      <c r="A135" s="31"/>
      <c r="B135" s="25"/>
      <c r="C135" s="25"/>
      <c r="D135" s="24" t="s">
        <v>219</v>
      </c>
      <c r="E135" s="6" t="s">
        <v>220</v>
      </c>
      <c r="F135" s="3">
        <v>18160.150000000001</v>
      </c>
    </row>
    <row r="136" spans="1:6" x14ac:dyDescent="0.25">
      <c r="A136" s="31"/>
      <c r="B136" s="25"/>
      <c r="C136" s="25"/>
      <c r="D136" s="24" t="s">
        <v>221</v>
      </c>
      <c r="E136" s="6" t="s">
        <v>222</v>
      </c>
      <c r="F136" s="3">
        <v>8279.74</v>
      </c>
    </row>
    <row r="137" spans="1:6" x14ac:dyDescent="0.25">
      <c r="A137" s="1"/>
      <c r="B137" s="26" t="s">
        <v>223</v>
      </c>
      <c r="C137" s="27"/>
      <c r="D137" s="27"/>
      <c r="E137" s="11" t="s">
        <v>224</v>
      </c>
      <c r="F137" s="12">
        <f>+F138+F179</f>
        <v>168089.87</v>
      </c>
    </row>
    <row r="138" spans="1:6" x14ac:dyDescent="0.25">
      <c r="A138" s="1"/>
      <c r="B138" s="26" t="s">
        <v>225</v>
      </c>
      <c r="C138" s="27"/>
      <c r="D138" s="27"/>
      <c r="E138" s="11" t="s">
        <v>226</v>
      </c>
      <c r="F138" s="12">
        <f>+F139+F149+F156+F165+F170+F172+F177</f>
        <v>144179.94</v>
      </c>
    </row>
    <row r="139" spans="1:6" x14ac:dyDescent="0.25">
      <c r="A139" s="28"/>
      <c r="B139" s="29"/>
      <c r="C139" s="30" t="s">
        <v>227</v>
      </c>
      <c r="D139" s="29"/>
      <c r="E139" s="13" t="s">
        <v>228</v>
      </c>
      <c r="F139" s="14">
        <f>+F140+F141+F142+F143+F144+F145+F146+F147+F148</f>
        <v>92569.23</v>
      </c>
    </row>
    <row r="140" spans="1:6" x14ac:dyDescent="0.25">
      <c r="A140" s="31"/>
      <c r="B140" s="25"/>
      <c r="C140" s="25"/>
      <c r="D140" s="24" t="s">
        <v>148</v>
      </c>
      <c r="E140" s="6" t="s">
        <v>149</v>
      </c>
      <c r="F140" s="3">
        <v>70301.279999999999</v>
      </c>
    </row>
    <row r="141" spans="1:6" x14ac:dyDescent="0.25">
      <c r="A141" s="31"/>
      <c r="B141" s="25"/>
      <c r="C141" s="25"/>
      <c r="D141" s="24" t="s">
        <v>150</v>
      </c>
      <c r="E141" s="6" t="s">
        <v>151</v>
      </c>
      <c r="F141" s="3">
        <v>4243.87</v>
      </c>
    </row>
    <row r="142" spans="1:6" ht="31.5" x14ac:dyDescent="0.25">
      <c r="A142" s="31"/>
      <c r="B142" s="25"/>
      <c r="C142" s="25"/>
      <c r="D142" s="24" t="s">
        <v>152</v>
      </c>
      <c r="E142" s="6" t="s">
        <v>153</v>
      </c>
      <c r="F142" s="3">
        <v>2300.02</v>
      </c>
    </row>
    <row r="143" spans="1:6" ht="31.5" x14ac:dyDescent="0.25">
      <c r="A143" s="31"/>
      <c r="B143" s="25"/>
      <c r="C143" s="25"/>
      <c r="D143" s="24" t="s">
        <v>154</v>
      </c>
      <c r="E143" s="6" t="s">
        <v>155</v>
      </c>
      <c r="F143" s="3">
        <v>2841.7</v>
      </c>
    </row>
    <row r="144" spans="1:6" ht="31.5" x14ac:dyDescent="0.25">
      <c r="A144" s="31"/>
      <c r="B144" s="25"/>
      <c r="C144" s="25"/>
      <c r="D144" s="24" t="s">
        <v>156</v>
      </c>
      <c r="E144" s="6" t="s">
        <v>157</v>
      </c>
      <c r="F144" s="3">
        <v>6513.48</v>
      </c>
    </row>
    <row r="145" spans="1:6" ht="31.5" x14ac:dyDescent="0.25">
      <c r="A145" s="31"/>
      <c r="B145" s="25"/>
      <c r="C145" s="25"/>
      <c r="D145" s="24" t="s">
        <v>158</v>
      </c>
      <c r="E145" s="6" t="s">
        <v>159</v>
      </c>
      <c r="F145" s="3">
        <v>4822.93</v>
      </c>
    </row>
    <row r="146" spans="1:6" x14ac:dyDescent="0.25">
      <c r="A146" s="31"/>
      <c r="B146" s="25"/>
      <c r="C146" s="25"/>
      <c r="D146" s="24" t="s">
        <v>160</v>
      </c>
      <c r="E146" s="6" t="s">
        <v>161</v>
      </c>
      <c r="F146" s="3">
        <v>44.14</v>
      </c>
    </row>
    <row r="147" spans="1:6" x14ac:dyDescent="0.25">
      <c r="A147" s="31"/>
      <c r="B147" s="25"/>
      <c r="C147" s="25"/>
      <c r="D147" s="24" t="s">
        <v>162</v>
      </c>
      <c r="E147" s="6" t="s">
        <v>163</v>
      </c>
      <c r="F147" s="3">
        <v>463.15</v>
      </c>
    </row>
    <row r="148" spans="1:6" ht="47.25" x14ac:dyDescent="0.25">
      <c r="A148" s="31"/>
      <c r="B148" s="25"/>
      <c r="C148" s="25"/>
      <c r="D148" s="24" t="s">
        <v>164</v>
      </c>
      <c r="E148" s="6" t="s">
        <v>165</v>
      </c>
      <c r="F148" s="3">
        <v>1038.6600000000001</v>
      </c>
    </row>
    <row r="149" spans="1:6" ht="31.5" x14ac:dyDescent="0.25">
      <c r="A149" s="28"/>
      <c r="B149" s="29"/>
      <c r="C149" s="30" t="s">
        <v>229</v>
      </c>
      <c r="D149" s="29"/>
      <c r="E149" s="13" t="s">
        <v>230</v>
      </c>
      <c r="F149" s="14">
        <f>+F150+F151+F152+F153+F154+F155</f>
        <v>7327.83</v>
      </c>
    </row>
    <row r="150" spans="1:6" x14ac:dyDescent="0.25">
      <c r="A150" s="31"/>
      <c r="B150" s="25"/>
      <c r="C150" s="25"/>
      <c r="D150" s="24" t="s">
        <v>231</v>
      </c>
      <c r="E150" s="6" t="s">
        <v>232</v>
      </c>
      <c r="F150" s="3">
        <v>3555.24</v>
      </c>
    </row>
    <row r="151" spans="1:6" ht="31.5" x14ac:dyDescent="0.25">
      <c r="A151" s="31"/>
      <c r="B151" s="25"/>
      <c r="C151" s="25"/>
      <c r="D151" s="24" t="s">
        <v>233</v>
      </c>
      <c r="E151" s="6" t="s">
        <v>234</v>
      </c>
      <c r="F151" s="3">
        <v>112.04</v>
      </c>
    </row>
    <row r="152" spans="1:6" ht="31.5" x14ac:dyDescent="0.25">
      <c r="A152" s="31"/>
      <c r="B152" s="25"/>
      <c r="C152" s="25"/>
      <c r="D152" s="24" t="s">
        <v>235</v>
      </c>
      <c r="E152" s="6" t="s">
        <v>236</v>
      </c>
      <c r="F152" s="3">
        <v>2033.32</v>
      </c>
    </row>
    <row r="153" spans="1:6" ht="31.5" x14ac:dyDescent="0.25">
      <c r="A153" s="31"/>
      <c r="B153" s="25"/>
      <c r="C153" s="25"/>
      <c r="D153" s="24" t="s">
        <v>237</v>
      </c>
      <c r="E153" s="6" t="s">
        <v>238</v>
      </c>
      <c r="F153" s="3">
        <v>427</v>
      </c>
    </row>
    <row r="154" spans="1:6" x14ac:dyDescent="0.25">
      <c r="A154" s="31"/>
      <c r="B154" s="25"/>
      <c r="C154" s="25"/>
      <c r="D154" s="24" t="s">
        <v>195</v>
      </c>
      <c r="E154" s="6" t="s">
        <v>196</v>
      </c>
      <c r="F154" s="3">
        <v>81.84</v>
      </c>
    </row>
    <row r="155" spans="1:6" ht="31.5" x14ac:dyDescent="0.25">
      <c r="A155" s="31"/>
      <c r="B155" s="25"/>
      <c r="C155" s="25"/>
      <c r="D155" s="24" t="s">
        <v>239</v>
      </c>
      <c r="E155" s="6" t="s">
        <v>240</v>
      </c>
      <c r="F155" s="3">
        <v>1118.3900000000001</v>
      </c>
    </row>
    <row r="156" spans="1:6" ht="31.5" x14ac:dyDescent="0.25">
      <c r="A156" s="28"/>
      <c r="B156" s="29"/>
      <c r="C156" s="30" t="s">
        <v>241</v>
      </c>
      <c r="D156" s="29"/>
      <c r="E156" s="13" t="s">
        <v>242</v>
      </c>
      <c r="F156" s="14">
        <f>+F157+F158+F159+F160+F161+F162+F163+F164</f>
        <v>24059.53</v>
      </c>
    </row>
    <row r="157" spans="1:6" x14ac:dyDescent="0.25">
      <c r="A157" s="31"/>
      <c r="B157" s="25"/>
      <c r="C157" s="25"/>
      <c r="D157" s="24" t="s">
        <v>243</v>
      </c>
      <c r="E157" s="6" t="s">
        <v>244</v>
      </c>
      <c r="F157" s="3">
        <v>3420.29</v>
      </c>
    </row>
    <row r="158" spans="1:6" x14ac:dyDescent="0.25">
      <c r="A158" s="31"/>
      <c r="B158" s="25"/>
      <c r="C158" s="25"/>
      <c r="D158" s="24" t="s">
        <v>245</v>
      </c>
      <c r="E158" s="6" t="s">
        <v>246</v>
      </c>
      <c r="F158" s="3">
        <v>10444.799999999999</v>
      </c>
    </row>
    <row r="159" spans="1:6" x14ac:dyDescent="0.25">
      <c r="A159" s="31"/>
      <c r="B159" s="25"/>
      <c r="C159" s="25"/>
      <c r="D159" s="24" t="s">
        <v>247</v>
      </c>
      <c r="E159" s="6" t="s">
        <v>248</v>
      </c>
      <c r="F159" s="3">
        <v>817.15</v>
      </c>
    </row>
    <row r="160" spans="1:6" x14ac:dyDescent="0.25">
      <c r="A160" s="31"/>
      <c r="B160" s="25"/>
      <c r="C160" s="25"/>
      <c r="D160" s="24" t="s">
        <v>249</v>
      </c>
      <c r="E160" s="6" t="s">
        <v>250</v>
      </c>
      <c r="F160" s="3">
        <v>577.5</v>
      </c>
    </row>
    <row r="161" spans="1:6" ht="31.5" x14ac:dyDescent="0.25">
      <c r="A161" s="31"/>
      <c r="B161" s="25"/>
      <c r="C161" s="25"/>
      <c r="D161" s="24" t="s">
        <v>251</v>
      </c>
      <c r="E161" s="6" t="s">
        <v>252</v>
      </c>
      <c r="F161" s="3">
        <v>3656.9</v>
      </c>
    </row>
    <row r="162" spans="1:6" x14ac:dyDescent="0.25">
      <c r="A162" s="31"/>
      <c r="B162" s="25"/>
      <c r="C162" s="25"/>
      <c r="D162" s="24" t="s">
        <v>253</v>
      </c>
      <c r="E162" s="6" t="s">
        <v>254</v>
      </c>
      <c r="F162" s="3">
        <v>2898.82</v>
      </c>
    </row>
    <row r="163" spans="1:6" x14ac:dyDescent="0.25">
      <c r="A163" s="31"/>
      <c r="B163" s="25"/>
      <c r="C163" s="25"/>
      <c r="D163" s="24" t="s">
        <v>255</v>
      </c>
      <c r="E163" s="6" t="s">
        <v>256</v>
      </c>
      <c r="F163" s="3">
        <v>889.87</v>
      </c>
    </row>
    <row r="164" spans="1:6" x14ac:dyDescent="0.25">
      <c r="A164" s="31"/>
      <c r="B164" s="25"/>
      <c r="C164" s="25"/>
      <c r="D164" s="24" t="s">
        <v>257</v>
      </c>
      <c r="E164" s="6" t="s">
        <v>258</v>
      </c>
      <c r="F164" s="3">
        <v>1354.2</v>
      </c>
    </row>
    <row r="165" spans="1:6" x14ac:dyDescent="0.25">
      <c r="A165" s="28"/>
      <c r="B165" s="29"/>
      <c r="C165" s="30" t="s">
        <v>259</v>
      </c>
      <c r="D165" s="29"/>
      <c r="E165" s="13" t="s">
        <v>260</v>
      </c>
      <c r="F165" s="14">
        <f>+F166+F167+F168+F169</f>
        <v>2582.36</v>
      </c>
    </row>
    <row r="166" spans="1:6" ht="31.5" x14ac:dyDescent="0.25">
      <c r="A166" s="31"/>
      <c r="B166" s="25"/>
      <c r="C166" s="25"/>
      <c r="D166" s="24" t="s">
        <v>261</v>
      </c>
      <c r="E166" s="6" t="s">
        <v>262</v>
      </c>
      <c r="F166" s="3">
        <v>752.11</v>
      </c>
    </row>
    <row r="167" spans="1:6" x14ac:dyDescent="0.25">
      <c r="A167" s="31"/>
      <c r="B167" s="25"/>
      <c r="C167" s="25"/>
      <c r="D167" s="24" t="s">
        <v>263</v>
      </c>
      <c r="E167" s="6" t="s">
        <v>264</v>
      </c>
      <c r="F167" s="3">
        <v>919.09</v>
      </c>
    </row>
    <row r="168" spans="1:6" x14ac:dyDescent="0.25">
      <c r="A168" s="31"/>
      <c r="B168" s="25"/>
      <c r="C168" s="25"/>
      <c r="D168" s="24" t="s">
        <v>265</v>
      </c>
      <c r="E168" s="6" t="s">
        <v>266</v>
      </c>
      <c r="F168" s="3">
        <v>428.11</v>
      </c>
    </row>
    <row r="169" spans="1:6" ht="31.5" x14ac:dyDescent="0.25">
      <c r="A169" s="31"/>
      <c r="B169" s="25"/>
      <c r="C169" s="25"/>
      <c r="D169" s="24" t="s">
        <v>267</v>
      </c>
      <c r="E169" s="6" t="s">
        <v>268</v>
      </c>
      <c r="F169" s="3">
        <v>483.05</v>
      </c>
    </row>
    <row r="170" spans="1:6" x14ac:dyDescent="0.25">
      <c r="A170" s="28"/>
      <c r="B170" s="29"/>
      <c r="C170" s="30" t="s">
        <v>269</v>
      </c>
      <c r="D170" s="29"/>
      <c r="E170" s="13" t="s">
        <v>270</v>
      </c>
      <c r="F170" s="14">
        <f>+F171</f>
        <v>180.46</v>
      </c>
    </row>
    <row r="171" spans="1:6" x14ac:dyDescent="0.25">
      <c r="A171" s="31"/>
      <c r="B171" s="25"/>
      <c r="C171" s="25"/>
      <c r="D171" s="24" t="s">
        <v>271</v>
      </c>
      <c r="E171" s="6" t="s">
        <v>272</v>
      </c>
      <c r="F171" s="3">
        <v>180.46</v>
      </c>
    </row>
    <row r="172" spans="1:6" x14ac:dyDescent="0.25">
      <c r="A172" s="28"/>
      <c r="B172" s="29"/>
      <c r="C172" s="30" t="s">
        <v>273</v>
      </c>
      <c r="D172" s="29"/>
      <c r="E172" s="13" t="s">
        <v>274</v>
      </c>
      <c r="F172" s="14">
        <f>+F173+F174+F175+F176</f>
        <v>9528.6500000000015</v>
      </c>
    </row>
    <row r="173" spans="1:6" x14ac:dyDescent="0.25">
      <c r="A173" s="31"/>
      <c r="B173" s="25"/>
      <c r="C173" s="25"/>
      <c r="D173" s="24" t="s">
        <v>275</v>
      </c>
      <c r="E173" s="6" t="s">
        <v>276</v>
      </c>
      <c r="F173" s="3">
        <v>4832.08</v>
      </c>
    </row>
    <row r="174" spans="1:6" ht="31.5" x14ac:dyDescent="0.25">
      <c r="A174" s="31"/>
      <c r="B174" s="25"/>
      <c r="C174" s="25"/>
      <c r="D174" s="24" t="s">
        <v>277</v>
      </c>
      <c r="E174" s="6" t="s">
        <v>278</v>
      </c>
      <c r="F174" s="3">
        <v>340.15</v>
      </c>
    </row>
    <row r="175" spans="1:6" ht="31.5" x14ac:dyDescent="0.25">
      <c r="A175" s="31"/>
      <c r="B175" s="25"/>
      <c r="C175" s="25"/>
      <c r="D175" s="24" t="s">
        <v>279</v>
      </c>
      <c r="E175" s="6" t="s">
        <v>280</v>
      </c>
      <c r="F175" s="3">
        <v>4200.3100000000004</v>
      </c>
    </row>
    <row r="176" spans="1:6" x14ac:dyDescent="0.25">
      <c r="A176" s="31"/>
      <c r="B176" s="25"/>
      <c r="C176" s="25"/>
      <c r="D176" s="24" t="s">
        <v>281</v>
      </c>
      <c r="E176" s="6" t="s">
        <v>282</v>
      </c>
      <c r="F176" s="3">
        <v>156.11000000000001</v>
      </c>
    </row>
    <row r="177" spans="1:6" ht="31.5" x14ac:dyDescent="0.25">
      <c r="A177" s="28"/>
      <c r="B177" s="29"/>
      <c r="C177" s="30" t="s">
        <v>283</v>
      </c>
      <c r="D177" s="29"/>
      <c r="E177" s="13" t="s">
        <v>284</v>
      </c>
      <c r="F177" s="14">
        <f>+F178</f>
        <v>7931.88</v>
      </c>
    </row>
    <row r="178" spans="1:6" ht="31.5" x14ac:dyDescent="0.25">
      <c r="A178" s="31"/>
      <c r="B178" s="25"/>
      <c r="C178" s="25"/>
      <c r="D178" s="24" t="s">
        <v>285</v>
      </c>
      <c r="E178" s="6" t="s">
        <v>286</v>
      </c>
      <c r="F178" s="3">
        <v>7931.88</v>
      </c>
    </row>
    <row r="179" spans="1:6" ht="47.25" x14ac:dyDescent="0.25">
      <c r="A179" s="1"/>
      <c r="B179" s="26" t="s">
        <v>287</v>
      </c>
      <c r="C179" s="27"/>
      <c r="D179" s="27"/>
      <c r="E179" s="11" t="s">
        <v>288</v>
      </c>
      <c r="F179" s="12">
        <f>+F180+F182+F185</f>
        <v>23909.93</v>
      </c>
    </row>
    <row r="180" spans="1:6" ht="47.25" x14ac:dyDescent="0.25">
      <c r="A180" s="28"/>
      <c r="B180" s="29"/>
      <c r="C180" s="30" t="s">
        <v>289</v>
      </c>
      <c r="D180" s="29"/>
      <c r="E180" s="13" t="s">
        <v>290</v>
      </c>
      <c r="F180" s="14">
        <f>+F181</f>
        <v>15400.44</v>
      </c>
    </row>
    <row r="181" spans="1:6" x14ac:dyDescent="0.25">
      <c r="A181" s="31"/>
      <c r="B181" s="25"/>
      <c r="C181" s="25"/>
      <c r="D181" s="24" t="s">
        <v>291</v>
      </c>
      <c r="E181" s="6" t="s">
        <v>292</v>
      </c>
      <c r="F181" s="3">
        <v>15400.44</v>
      </c>
    </row>
    <row r="182" spans="1:6" ht="31.5" x14ac:dyDescent="0.25">
      <c r="A182" s="28"/>
      <c r="B182" s="29"/>
      <c r="C182" s="30" t="s">
        <v>293</v>
      </c>
      <c r="D182" s="29"/>
      <c r="E182" s="13" t="s">
        <v>294</v>
      </c>
      <c r="F182" s="14">
        <f>+F183+F184</f>
        <v>6239.02</v>
      </c>
    </row>
    <row r="183" spans="1:6" ht="31.5" x14ac:dyDescent="0.25">
      <c r="A183" s="31"/>
      <c r="B183" s="25"/>
      <c r="C183" s="25"/>
      <c r="D183" s="24" t="s">
        <v>295</v>
      </c>
      <c r="E183" s="6" t="s">
        <v>296</v>
      </c>
      <c r="F183" s="3">
        <v>5390.43</v>
      </c>
    </row>
    <row r="184" spans="1:6" ht="31.5" x14ac:dyDescent="0.25">
      <c r="A184" s="31"/>
      <c r="B184" s="25"/>
      <c r="C184" s="25"/>
      <c r="D184" s="24" t="s">
        <v>297</v>
      </c>
      <c r="E184" s="6" t="s">
        <v>298</v>
      </c>
      <c r="F184" s="3">
        <v>848.59</v>
      </c>
    </row>
    <row r="185" spans="1:6" ht="31.5" x14ac:dyDescent="0.25">
      <c r="A185" s="28"/>
      <c r="B185" s="29"/>
      <c r="C185" s="30" t="s">
        <v>299</v>
      </c>
      <c r="D185" s="29"/>
      <c r="E185" s="13" t="s">
        <v>300</v>
      </c>
      <c r="F185" s="14">
        <f>+F186+F187</f>
        <v>2270.4700000000003</v>
      </c>
    </row>
    <row r="186" spans="1:6" ht="31.5" x14ac:dyDescent="0.25">
      <c r="A186" s="31"/>
      <c r="B186" s="25"/>
      <c r="C186" s="25"/>
      <c r="D186" s="24" t="s">
        <v>261</v>
      </c>
      <c r="E186" s="6" t="s">
        <v>262</v>
      </c>
      <c r="F186" s="3">
        <v>625.03</v>
      </c>
    </row>
    <row r="187" spans="1:6" x14ac:dyDescent="0.25">
      <c r="A187" s="31"/>
      <c r="B187" s="25"/>
      <c r="C187" s="25"/>
      <c r="D187" s="24" t="s">
        <v>263</v>
      </c>
      <c r="E187" s="6" t="s">
        <v>264</v>
      </c>
      <c r="F187" s="3">
        <v>1645.44</v>
      </c>
    </row>
    <row r="188" spans="1:6" ht="31.5" x14ac:dyDescent="0.25">
      <c r="A188" s="23"/>
      <c r="B188" s="24" t="s">
        <v>301</v>
      </c>
      <c r="C188" s="25"/>
      <c r="D188" s="25"/>
      <c r="E188" s="6" t="s">
        <v>302</v>
      </c>
      <c r="F188" s="3">
        <f>+F189</f>
        <v>81297.64</v>
      </c>
    </row>
    <row r="189" spans="1:6" ht="31.5" x14ac:dyDescent="0.25">
      <c r="A189" s="1"/>
      <c r="B189" s="26" t="s">
        <v>303</v>
      </c>
      <c r="C189" s="27"/>
      <c r="D189" s="27"/>
      <c r="E189" s="11" t="s">
        <v>304</v>
      </c>
      <c r="F189" s="12">
        <f>+F190+F193</f>
        <v>81297.64</v>
      </c>
    </row>
    <row r="190" spans="1:6" ht="31.5" x14ac:dyDescent="0.25">
      <c r="A190" s="1"/>
      <c r="B190" s="26" t="s">
        <v>305</v>
      </c>
      <c r="C190" s="27"/>
      <c r="D190" s="27"/>
      <c r="E190" s="11" t="s">
        <v>306</v>
      </c>
      <c r="F190" s="12">
        <f>+F191</f>
        <v>85.48</v>
      </c>
    </row>
    <row r="191" spans="1:6" x14ac:dyDescent="0.25">
      <c r="A191" s="28"/>
      <c r="B191" s="29"/>
      <c r="C191" s="30" t="s">
        <v>307</v>
      </c>
      <c r="D191" s="29"/>
      <c r="E191" s="13" t="s">
        <v>308</v>
      </c>
      <c r="F191" s="14">
        <f>+F192</f>
        <v>85.48</v>
      </c>
    </row>
    <row r="192" spans="1:6" ht="31.5" x14ac:dyDescent="0.25">
      <c r="A192" s="31"/>
      <c r="B192" s="25"/>
      <c r="C192" s="25"/>
      <c r="D192" s="24" t="s">
        <v>309</v>
      </c>
      <c r="E192" s="6" t="s">
        <v>310</v>
      </c>
      <c r="F192" s="3">
        <v>85.48</v>
      </c>
    </row>
    <row r="193" spans="1:6" ht="31.5" x14ac:dyDescent="0.25">
      <c r="A193" s="1"/>
      <c r="B193" s="26" t="s">
        <v>311</v>
      </c>
      <c r="C193" s="27"/>
      <c r="D193" s="27"/>
      <c r="E193" s="11" t="s">
        <v>312</v>
      </c>
      <c r="F193" s="12">
        <f>+F194+F196</f>
        <v>81212.160000000003</v>
      </c>
    </row>
    <row r="194" spans="1:6" x14ac:dyDescent="0.25">
      <c r="A194" s="28"/>
      <c r="B194" s="29"/>
      <c r="C194" s="30" t="s">
        <v>313</v>
      </c>
      <c r="D194" s="29"/>
      <c r="E194" s="13" t="s">
        <v>314</v>
      </c>
      <c r="F194" s="14">
        <f>+F195</f>
        <v>692.16</v>
      </c>
    </row>
    <row r="195" spans="1:6" x14ac:dyDescent="0.25">
      <c r="A195" s="31"/>
      <c r="B195" s="25"/>
      <c r="C195" s="25"/>
      <c r="D195" s="24" t="s">
        <v>195</v>
      </c>
      <c r="E195" s="6" t="s">
        <v>196</v>
      </c>
      <c r="F195" s="3">
        <v>692.16</v>
      </c>
    </row>
    <row r="196" spans="1:6" ht="31.5" x14ac:dyDescent="0.25">
      <c r="A196" s="28"/>
      <c r="B196" s="29"/>
      <c r="C196" s="30" t="s">
        <v>315</v>
      </c>
      <c r="D196" s="29"/>
      <c r="E196" s="13" t="s">
        <v>316</v>
      </c>
      <c r="F196" s="14">
        <f>+F197</f>
        <v>80520</v>
      </c>
    </row>
    <row r="197" spans="1:6" ht="31.5" x14ac:dyDescent="0.25">
      <c r="A197" s="31"/>
      <c r="B197" s="25"/>
      <c r="C197" s="25"/>
      <c r="D197" s="24" t="s">
        <v>317</v>
      </c>
      <c r="E197" s="6" t="s">
        <v>318</v>
      </c>
      <c r="F197" s="3">
        <v>80520</v>
      </c>
    </row>
    <row r="198" spans="1:6" ht="47.25" x14ac:dyDescent="0.25">
      <c r="A198" s="23"/>
      <c r="B198" s="24" t="s">
        <v>319</v>
      </c>
      <c r="C198" s="25"/>
      <c r="D198" s="25"/>
      <c r="E198" s="6" t="s">
        <v>320</v>
      </c>
      <c r="F198" s="3">
        <f>+F199</f>
        <v>484105.73</v>
      </c>
    </row>
    <row r="199" spans="1:6" x14ac:dyDescent="0.25">
      <c r="A199" s="1"/>
      <c r="B199" s="26" t="s">
        <v>321</v>
      </c>
      <c r="C199" s="27"/>
      <c r="D199" s="27"/>
      <c r="E199" s="11" t="s">
        <v>322</v>
      </c>
      <c r="F199" s="12">
        <f>+F200+F210+F217+F222</f>
        <v>484105.73</v>
      </c>
    </row>
    <row r="200" spans="1:6" ht="31.5" x14ac:dyDescent="0.25">
      <c r="A200" s="1"/>
      <c r="B200" s="26" t="s">
        <v>323</v>
      </c>
      <c r="C200" s="27"/>
      <c r="D200" s="27"/>
      <c r="E200" s="11" t="s">
        <v>324</v>
      </c>
      <c r="F200" s="12">
        <f>+F201+F204+F206+F208</f>
        <v>236791.87</v>
      </c>
    </row>
    <row r="201" spans="1:6" x14ac:dyDescent="0.25">
      <c r="A201" s="28"/>
      <c r="B201" s="29"/>
      <c r="C201" s="30" t="s">
        <v>325</v>
      </c>
      <c r="D201" s="29"/>
      <c r="E201" s="13" t="s">
        <v>326</v>
      </c>
      <c r="F201" s="14">
        <f>+F202+F203</f>
        <v>199332.85</v>
      </c>
    </row>
    <row r="202" spans="1:6" x14ac:dyDescent="0.25">
      <c r="A202" s="31"/>
      <c r="B202" s="25"/>
      <c r="C202" s="25"/>
      <c r="D202" s="24" t="s">
        <v>327</v>
      </c>
      <c r="E202" s="6" t="s">
        <v>328</v>
      </c>
      <c r="F202" s="3">
        <v>91406.11</v>
      </c>
    </row>
    <row r="203" spans="1:6" x14ac:dyDescent="0.25">
      <c r="A203" s="31"/>
      <c r="B203" s="25"/>
      <c r="C203" s="25"/>
      <c r="D203" s="24" t="s">
        <v>329</v>
      </c>
      <c r="E203" s="6" t="s">
        <v>330</v>
      </c>
      <c r="F203" s="3">
        <v>107926.74</v>
      </c>
    </row>
    <row r="204" spans="1:6" ht="31.5" x14ac:dyDescent="0.25">
      <c r="A204" s="28"/>
      <c r="B204" s="29"/>
      <c r="C204" s="30" t="s">
        <v>331</v>
      </c>
      <c r="D204" s="29"/>
      <c r="E204" s="13" t="s">
        <v>332</v>
      </c>
      <c r="F204" s="14">
        <f>+F205</f>
        <v>7412.72</v>
      </c>
    </row>
    <row r="205" spans="1:6" x14ac:dyDescent="0.25">
      <c r="A205" s="31"/>
      <c r="B205" s="25"/>
      <c r="C205" s="25"/>
      <c r="D205" s="24" t="s">
        <v>333</v>
      </c>
      <c r="E205" s="6" t="s">
        <v>334</v>
      </c>
      <c r="F205" s="3">
        <v>7412.72</v>
      </c>
    </row>
    <row r="206" spans="1:6" x14ac:dyDescent="0.25">
      <c r="A206" s="28"/>
      <c r="B206" s="29"/>
      <c r="C206" s="30" t="s">
        <v>335</v>
      </c>
      <c r="D206" s="29"/>
      <c r="E206" s="13" t="s">
        <v>336</v>
      </c>
      <c r="F206" s="14">
        <f>+F207</f>
        <v>13860.72</v>
      </c>
    </row>
    <row r="207" spans="1:6" x14ac:dyDescent="0.25">
      <c r="A207" s="31"/>
      <c r="B207" s="25"/>
      <c r="C207" s="25"/>
      <c r="D207" s="24" t="s">
        <v>337</v>
      </c>
      <c r="E207" s="6" t="s">
        <v>338</v>
      </c>
      <c r="F207" s="3">
        <v>13860.72</v>
      </c>
    </row>
    <row r="208" spans="1:6" ht="31.5" x14ac:dyDescent="0.25">
      <c r="A208" s="28"/>
      <c r="B208" s="29"/>
      <c r="C208" s="30" t="s">
        <v>339</v>
      </c>
      <c r="D208" s="29"/>
      <c r="E208" s="13" t="s">
        <v>340</v>
      </c>
      <c r="F208" s="14">
        <f>+F209</f>
        <v>16185.58</v>
      </c>
    </row>
    <row r="209" spans="1:6" x14ac:dyDescent="0.25">
      <c r="A209" s="31"/>
      <c r="B209" s="25"/>
      <c r="C209" s="25"/>
      <c r="D209" s="24" t="s">
        <v>337</v>
      </c>
      <c r="E209" s="6" t="s">
        <v>338</v>
      </c>
      <c r="F209" s="3">
        <v>16185.58</v>
      </c>
    </row>
    <row r="210" spans="1:6" ht="31.5" x14ac:dyDescent="0.25">
      <c r="A210" s="1"/>
      <c r="B210" s="26" t="s">
        <v>341</v>
      </c>
      <c r="C210" s="27"/>
      <c r="D210" s="27"/>
      <c r="E210" s="11" t="s">
        <v>342</v>
      </c>
      <c r="F210" s="12">
        <f>+F211+F213+F215</f>
        <v>188273.81</v>
      </c>
    </row>
    <row r="211" spans="1:6" ht="31.5" x14ac:dyDescent="0.25">
      <c r="A211" s="28"/>
      <c r="B211" s="29"/>
      <c r="C211" s="30" t="s">
        <v>343</v>
      </c>
      <c r="D211" s="29"/>
      <c r="E211" s="13" t="s">
        <v>344</v>
      </c>
      <c r="F211" s="14">
        <f>+F212</f>
        <v>7360.26</v>
      </c>
    </row>
    <row r="212" spans="1:6" x14ac:dyDescent="0.25">
      <c r="A212" s="31"/>
      <c r="B212" s="25"/>
      <c r="C212" s="25"/>
      <c r="D212" s="24" t="s">
        <v>333</v>
      </c>
      <c r="E212" s="6" t="s">
        <v>334</v>
      </c>
      <c r="F212" s="3">
        <v>7360.26</v>
      </c>
    </row>
    <row r="213" spans="1:6" ht="31.5" x14ac:dyDescent="0.25">
      <c r="A213" s="28"/>
      <c r="B213" s="29"/>
      <c r="C213" s="30" t="s">
        <v>345</v>
      </c>
      <c r="D213" s="29"/>
      <c r="E213" s="13" t="s">
        <v>346</v>
      </c>
      <c r="F213" s="14">
        <f>+F214</f>
        <v>15788.02</v>
      </c>
    </row>
    <row r="214" spans="1:6" x14ac:dyDescent="0.25">
      <c r="A214" s="31"/>
      <c r="B214" s="25"/>
      <c r="C214" s="25"/>
      <c r="D214" s="24" t="s">
        <v>333</v>
      </c>
      <c r="E214" s="6" t="s">
        <v>334</v>
      </c>
      <c r="F214" s="3">
        <v>15788.02</v>
      </c>
    </row>
    <row r="215" spans="1:6" ht="31.5" x14ac:dyDescent="0.25">
      <c r="A215" s="28"/>
      <c r="B215" s="29"/>
      <c r="C215" s="30" t="s">
        <v>347</v>
      </c>
      <c r="D215" s="29"/>
      <c r="E215" s="13" t="s">
        <v>348</v>
      </c>
      <c r="F215" s="14">
        <f>+F216</f>
        <v>165125.53</v>
      </c>
    </row>
    <row r="216" spans="1:6" x14ac:dyDescent="0.25">
      <c r="A216" s="31"/>
      <c r="B216" s="25"/>
      <c r="C216" s="25"/>
      <c r="D216" s="24" t="s">
        <v>333</v>
      </c>
      <c r="E216" s="6" t="s">
        <v>334</v>
      </c>
      <c r="F216" s="3">
        <v>165125.53</v>
      </c>
    </row>
    <row r="217" spans="1:6" x14ac:dyDescent="0.25">
      <c r="A217" s="1"/>
      <c r="B217" s="26" t="s">
        <v>349</v>
      </c>
      <c r="C217" s="27"/>
      <c r="D217" s="27"/>
      <c r="E217" s="11" t="s">
        <v>350</v>
      </c>
      <c r="F217" s="12">
        <f>+F218+F220</f>
        <v>6303.6200000000008</v>
      </c>
    </row>
    <row r="218" spans="1:6" ht="47.25" x14ac:dyDescent="0.25">
      <c r="A218" s="28"/>
      <c r="B218" s="29"/>
      <c r="C218" s="30" t="s">
        <v>351</v>
      </c>
      <c r="D218" s="29"/>
      <c r="E218" s="13" t="s">
        <v>352</v>
      </c>
      <c r="F218" s="14">
        <f>+F219</f>
        <v>2422.8000000000002</v>
      </c>
    </row>
    <row r="219" spans="1:6" ht="31.5" x14ac:dyDescent="0.25">
      <c r="A219" s="31"/>
      <c r="B219" s="25"/>
      <c r="C219" s="25"/>
      <c r="D219" s="24" t="s">
        <v>353</v>
      </c>
      <c r="E219" s="6" t="s">
        <v>354</v>
      </c>
      <c r="F219" s="3">
        <v>2422.8000000000002</v>
      </c>
    </row>
    <row r="220" spans="1:6" ht="63" x14ac:dyDescent="0.25">
      <c r="A220" s="28"/>
      <c r="B220" s="29"/>
      <c r="C220" s="30" t="s">
        <v>355</v>
      </c>
      <c r="D220" s="29"/>
      <c r="E220" s="13" t="s">
        <v>356</v>
      </c>
      <c r="F220" s="14">
        <f>+F221</f>
        <v>3880.82</v>
      </c>
    </row>
    <row r="221" spans="1:6" x14ac:dyDescent="0.25">
      <c r="A221" s="31"/>
      <c r="B221" s="25"/>
      <c r="C221" s="25"/>
      <c r="D221" s="24" t="s">
        <v>333</v>
      </c>
      <c r="E221" s="6" t="s">
        <v>334</v>
      </c>
      <c r="F221" s="3">
        <v>3880.82</v>
      </c>
    </row>
    <row r="222" spans="1:6" x14ac:dyDescent="0.25">
      <c r="A222" s="1"/>
      <c r="B222" s="26" t="s">
        <v>357</v>
      </c>
      <c r="C222" s="27"/>
      <c r="D222" s="27"/>
      <c r="E222" s="11" t="s">
        <v>358</v>
      </c>
      <c r="F222" s="12">
        <f>+F223</f>
        <v>52736.43</v>
      </c>
    </row>
    <row r="223" spans="1:6" ht="31.5" x14ac:dyDescent="0.25">
      <c r="A223" s="28"/>
      <c r="B223" s="29"/>
      <c r="C223" s="30" t="s">
        <v>359</v>
      </c>
      <c r="D223" s="29"/>
      <c r="E223" s="13" t="s">
        <v>360</v>
      </c>
      <c r="F223" s="14">
        <f>+F224+F225</f>
        <v>52736.43</v>
      </c>
    </row>
    <row r="224" spans="1:6" x14ac:dyDescent="0.25">
      <c r="A224" s="31"/>
      <c r="B224" s="25"/>
      <c r="C224" s="25"/>
      <c r="D224" s="24" t="s">
        <v>361</v>
      </c>
      <c r="E224" s="6" t="s">
        <v>362</v>
      </c>
      <c r="F224" s="3">
        <v>20714.900000000001</v>
      </c>
    </row>
    <row r="225" spans="1:6" x14ac:dyDescent="0.25">
      <c r="A225" s="31"/>
      <c r="B225" s="25"/>
      <c r="C225" s="25"/>
      <c r="D225" s="24" t="s">
        <v>363</v>
      </c>
      <c r="E225" s="6" t="s">
        <v>364</v>
      </c>
      <c r="F225" s="3">
        <v>32021.53</v>
      </c>
    </row>
    <row r="226" spans="1:6" x14ac:dyDescent="0.25">
      <c r="A226" s="23"/>
      <c r="B226" s="24" t="s">
        <v>365</v>
      </c>
      <c r="C226" s="25"/>
      <c r="D226" s="25"/>
      <c r="E226" s="6" t="s">
        <v>366</v>
      </c>
      <c r="F226" s="3">
        <f>+F227</f>
        <v>12186.470000000001</v>
      </c>
    </row>
    <row r="227" spans="1:6" ht="31.5" x14ac:dyDescent="0.25">
      <c r="A227" s="1"/>
      <c r="B227" s="26" t="s">
        <v>367</v>
      </c>
      <c r="C227" s="27"/>
      <c r="D227" s="27"/>
      <c r="E227" s="11" t="s">
        <v>368</v>
      </c>
      <c r="F227" s="12">
        <f>+F228</f>
        <v>12186.470000000001</v>
      </c>
    </row>
    <row r="228" spans="1:6" ht="31.5" x14ac:dyDescent="0.25">
      <c r="A228" s="1"/>
      <c r="B228" s="26" t="s">
        <v>369</v>
      </c>
      <c r="C228" s="27"/>
      <c r="D228" s="27"/>
      <c r="E228" s="11" t="s">
        <v>370</v>
      </c>
      <c r="F228" s="12">
        <f>+F229+F231+F233</f>
        <v>12186.470000000001</v>
      </c>
    </row>
    <row r="229" spans="1:6" x14ac:dyDescent="0.25">
      <c r="A229" s="28"/>
      <c r="B229" s="29"/>
      <c r="C229" s="30" t="s">
        <v>371</v>
      </c>
      <c r="D229" s="29"/>
      <c r="E229" s="13" t="s">
        <v>372</v>
      </c>
      <c r="F229" s="14">
        <f>+F230</f>
        <v>1876.2</v>
      </c>
    </row>
    <row r="230" spans="1:6" x14ac:dyDescent="0.25">
      <c r="A230" s="31"/>
      <c r="B230" s="25"/>
      <c r="C230" s="25"/>
      <c r="D230" s="24" t="s">
        <v>195</v>
      </c>
      <c r="E230" s="6" t="s">
        <v>196</v>
      </c>
      <c r="F230" s="3">
        <v>1876.2</v>
      </c>
    </row>
    <row r="231" spans="1:6" x14ac:dyDescent="0.25">
      <c r="A231" s="28"/>
      <c r="B231" s="29"/>
      <c r="C231" s="30" t="s">
        <v>373</v>
      </c>
      <c r="D231" s="29"/>
      <c r="E231" s="13" t="s">
        <v>374</v>
      </c>
      <c r="F231" s="14">
        <f>+F232</f>
        <v>6004.84</v>
      </c>
    </row>
    <row r="232" spans="1:6" x14ac:dyDescent="0.25">
      <c r="A232" s="31"/>
      <c r="B232" s="25"/>
      <c r="C232" s="25"/>
      <c r="D232" s="24" t="s">
        <v>375</v>
      </c>
      <c r="E232" s="6" t="s">
        <v>376</v>
      </c>
      <c r="F232" s="3">
        <v>6004.84</v>
      </c>
    </row>
    <row r="233" spans="1:6" ht="31.5" x14ac:dyDescent="0.25">
      <c r="A233" s="28"/>
      <c r="B233" s="29"/>
      <c r="C233" s="30" t="s">
        <v>377</v>
      </c>
      <c r="D233" s="29"/>
      <c r="E233" s="13" t="s">
        <v>378</v>
      </c>
      <c r="F233" s="14">
        <f>+F234</f>
        <v>4305.43</v>
      </c>
    </row>
    <row r="234" spans="1:6" ht="31.5" x14ac:dyDescent="0.25">
      <c r="A234" s="31"/>
      <c r="B234" s="25"/>
      <c r="C234" s="25"/>
      <c r="D234" s="24" t="s">
        <v>379</v>
      </c>
      <c r="E234" s="6" t="s">
        <v>380</v>
      </c>
      <c r="F234" s="3">
        <v>4305.43</v>
      </c>
    </row>
    <row r="235" spans="1:6" ht="31.5" x14ac:dyDescent="0.25">
      <c r="A235" s="23"/>
      <c r="B235" s="24" t="s">
        <v>381</v>
      </c>
      <c r="C235" s="25"/>
      <c r="D235" s="25"/>
      <c r="E235" s="6" t="s">
        <v>382</v>
      </c>
      <c r="F235" s="3">
        <f>+F236</f>
        <v>13833.26</v>
      </c>
    </row>
    <row r="236" spans="1:6" ht="31.5" x14ac:dyDescent="0.25">
      <c r="A236" s="1"/>
      <c r="B236" s="26" t="s">
        <v>383</v>
      </c>
      <c r="C236" s="27"/>
      <c r="D236" s="27"/>
      <c r="E236" s="11" t="s">
        <v>384</v>
      </c>
      <c r="F236" s="12">
        <f>+F237+F240</f>
        <v>13833.26</v>
      </c>
    </row>
    <row r="237" spans="1:6" x14ac:dyDescent="0.25">
      <c r="A237" s="1"/>
      <c r="B237" s="26" t="s">
        <v>385</v>
      </c>
      <c r="C237" s="27"/>
      <c r="D237" s="27"/>
      <c r="E237" s="11" t="s">
        <v>386</v>
      </c>
      <c r="F237" s="12">
        <f>+F238</f>
        <v>163.32</v>
      </c>
    </row>
    <row r="238" spans="1:6" x14ac:dyDescent="0.25">
      <c r="A238" s="28"/>
      <c r="B238" s="29"/>
      <c r="C238" s="30" t="s">
        <v>387</v>
      </c>
      <c r="D238" s="29"/>
      <c r="E238" s="13" t="s">
        <v>388</v>
      </c>
      <c r="F238" s="14">
        <f>+F239</f>
        <v>163.32</v>
      </c>
    </row>
    <row r="239" spans="1:6" x14ac:dyDescent="0.25">
      <c r="A239" s="31"/>
      <c r="B239" s="25"/>
      <c r="C239" s="25"/>
      <c r="D239" s="24" t="s">
        <v>389</v>
      </c>
      <c r="E239" s="6" t="s">
        <v>390</v>
      </c>
      <c r="F239" s="3">
        <v>163.32</v>
      </c>
    </row>
    <row r="240" spans="1:6" x14ac:dyDescent="0.25">
      <c r="A240" s="1"/>
      <c r="B240" s="26" t="s">
        <v>391</v>
      </c>
      <c r="C240" s="27"/>
      <c r="D240" s="27"/>
      <c r="E240" s="11" t="s">
        <v>392</v>
      </c>
      <c r="F240" s="12">
        <f>+F241+F245+F248+F252</f>
        <v>13669.94</v>
      </c>
    </row>
    <row r="241" spans="1:6" ht="31.5" x14ac:dyDescent="0.25">
      <c r="A241" s="28"/>
      <c r="B241" s="29"/>
      <c r="C241" s="30" t="s">
        <v>393</v>
      </c>
      <c r="D241" s="29"/>
      <c r="E241" s="13" t="s">
        <v>394</v>
      </c>
      <c r="F241" s="14">
        <f>+F242+F243+F244</f>
        <v>4972.1000000000004</v>
      </c>
    </row>
    <row r="242" spans="1:6" x14ac:dyDescent="0.25">
      <c r="A242" s="31"/>
      <c r="B242" s="25"/>
      <c r="C242" s="25"/>
      <c r="D242" s="24" t="s">
        <v>395</v>
      </c>
      <c r="E242" s="6" t="s">
        <v>396</v>
      </c>
      <c r="F242" s="3">
        <v>1670.73</v>
      </c>
    </row>
    <row r="243" spans="1:6" x14ac:dyDescent="0.25">
      <c r="A243" s="31"/>
      <c r="B243" s="25"/>
      <c r="C243" s="25"/>
      <c r="D243" s="24" t="s">
        <v>397</v>
      </c>
      <c r="E243" s="6" t="s">
        <v>398</v>
      </c>
      <c r="F243" s="3">
        <v>130.51</v>
      </c>
    </row>
    <row r="244" spans="1:6" x14ac:dyDescent="0.25">
      <c r="A244" s="31"/>
      <c r="B244" s="25"/>
      <c r="C244" s="25"/>
      <c r="D244" s="24" t="s">
        <v>399</v>
      </c>
      <c r="E244" s="6" t="s">
        <v>400</v>
      </c>
      <c r="F244" s="3">
        <v>3170.86</v>
      </c>
    </row>
    <row r="245" spans="1:6" x14ac:dyDescent="0.25">
      <c r="A245" s="28"/>
      <c r="B245" s="29"/>
      <c r="C245" s="30" t="s">
        <v>401</v>
      </c>
      <c r="D245" s="29"/>
      <c r="E245" s="13" t="s">
        <v>402</v>
      </c>
      <c r="F245" s="14">
        <f>+F246+F247</f>
        <v>1308.46</v>
      </c>
    </row>
    <row r="246" spans="1:6" x14ac:dyDescent="0.25">
      <c r="A246" s="31"/>
      <c r="B246" s="25"/>
      <c r="C246" s="25"/>
      <c r="D246" s="24" t="s">
        <v>403</v>
      </c>
      <c r="E246" s="6" t="s">
        <v>404</v>
      </c>
      <c r="F246" s="3">
        <v>140</v>
      </c>
    </row>
    <row r="247" spans="1:6" ht="31.5" x14ac:dyDescent="0.25">
      <c r="A247" s="31"/>
      <c r="B247" s="25"/>
      <c r="C247" s="25"/>
      <c r="D247" s="24" t="s">
        <v>405</v>
      </c>
      <c r="E247" s="6" t="s">
        <v>406</v>
      </c>
      <c r="F247" s="3">
        <v>1168.46</v>
      </c>
    </row>
    <row r="248" spans="1:6" ht="31.5" x14ac:dyDescent="0.25">
      <c r="A248" s="28"/>
      <c r="B248" s="29"/>
      <c r="C248" s="30" t="s">
        <v>407</v>
      </c>
      <c r="D248" s="29"/>
      <c r="E248" s="13" t="s">
        <v>408</v>
      </c>
      <c r="F248" s="14">
        <f>+F249+F250+F251</f>
        <v>2501.88</v>
      </c>
    </row>
    <row r="249" spans="1:6" x14ac:dyDescent="0.25">
      <c r="A249" s="31"/>
      <c r="B249" s="25"/>
      <c r="C249" s="25"/>
      <c r="D249" s="24" t="s">
        <v>231</v>
      </c>
      <c r="E249" s="6" t="s">
        <v>232</v>
      </c>
      <c r="F249" s="3">
        <v>303.48</v>
      </c>
    </row>
    <row r="250" spans="1:6" x14ac:dyDescent="0.25">
      <c r="A250" s="31"/>
      <c r="B250" s="25"/>
      <c r="C250" s="25"/>
      <c r="D250" s="24" t="s">
        <v>409</v>
      </c>
      <c r="E250" s="6" t="s">
        <v>410</v>
      </c>
      <c r="F250" s="3">
        <v>374.4</v>
      </c>
    </row>
    <row r="251" spans="1:6" x14ac:dyDescent="0.25">
      <c r="A251" s="31"/>
      <c r="B251" s="25"/>
      <c r="C251" s="25"/>
      <c r="D251" s="24" t="s">
        <v>253</v>
      </c>
      <c r="E251" s="6" t="s">
        <v>254</v>
      </c>
      <c r="F251" s="3">
        <v>1824</v>
      </c>
    </row>
    <row r="252" spans="1:6" ht="31.5" x14ac:dyDescent="0.25">
      <c r="A252" s="28"/>
      <c r="B252" s="29"/>
      <c r="C252" s="30" t="s">
        <v>411</v>
      </c>
      <c r="D252" s="29"/>
      <c r="E252" s="13" t="s">
        <v>412</v>
      </c>
      <c r="F252" s="14">
        <f>+F253</f>
        <v>4887.5</v>
      </c>
    </row>
    <row r="253" spans="1:6" x14ac:dyDescent="0.25">
      <c r="A253" s="31"/>
      <c r="B253" s="25"/>
      <c r="C253" s="25"/>
      <c r="D253" s="24" t="s">
        <v>337</v>
      </c>
      <c r="E253" s="6" t="s">
        <v>338</v>
      </c>
      <c r="F253" s="3">
        <v>4887.5</v>
      </c>
    </row>
    <row r="254" spans="1:6" ht="47.25" x14ac:dyDescent="0.25">
      <c r="A254" s="23"/>
      <c r="B254" s="24" t="s">
        <v>413</v>
      </c>
      <c r="C254" s="25"/>
      <c r="D254" s="25"/>
      <c r="E254" s="6" t="s">
        <v>414</v>
      </c>
      <c r="F254" s="3">
        <f>+F255+F262+F288+F292</f>
        <v>91492.329999999987</v>
      </c>
    </row>
    <row r="255" spans="1:6" ht="31.5" x14ac:dyDescent="0.25">
      <c r="A255" s="1"/>
      <c r="B255" s="26" t="s">
        <v>415</v>
      </c>
      <c r="C255" s="27"/>
      <c r="D255" s="27"/>
      <c r="E255" s="11" t="s">
        <v>416</v>
      </c>
      <c r="F255" s="12">
        <f>+F256+F259</f>
        <v>10205</v>
      </c>
    </row>
    <row r="256" spans="1:6" ht="31.5" x14ac:dyDescent="0.25">
      <c r="A256" s="1"/>
      <c r="B256" s="26" t="s">
        <v>417</v>
      </c>
      <c r="C256" s="27"/>
      <c r="D256" s="27"/>
      <c r="E256" s="11" t="s">
        <v>418</v>
      </c>
      <c r="F256" s="12">
        <f>+F257</f>
        <v>2885</v>
      </c>
    </row>
    <row r="257" spans="1:6" ht="47.25" x14ac:dyDescent="0.25">
      <c r="A257" s="28"/>
      <c r="B257" s="29"/>
      <c r="C257" s="30" t="s">
        <v>419</v>
      </c>
      <c r="D257" s="29"/>
      <c r="E257" s="13" t="s">
        <v>420</v>
      </c>
      <c r="F257" s="14">
        <f>+F258</f>
        <v>2885</v>
      </c>
    </row>
    <row r="258" spans="1:6" x14ac:dyDescent="0.25">
      <c r="A258" s="31"/>
      <c r="B258" s="25"/>
      <c r="C258" s="25"/>
      <c r="D258" s="24" t="s">
        <v>195</v>
      </c>
      <c r="E258" s="6" t="s">
        <v>196</v>
      </c>
      <c r="F258" s="3">
        <v>2885</v>
      </c>
    </row>
    <row r="259" spans="1:6" x14ac:dyDescent="0.25">
      <c r="A259" s="1"/>
      <c r="B259" s="26" t="s">
        <v>421</v>
      </c>
      <c r="C259" s="27"/>
      <c r="D259" s="27"/>
      <c r="E259" s="11" t="s">
        <v>422</v>
      </c>
      <c r="F259" s="12">
        <f>+F260</f>
        <v>7320</v>
      </c>
    </row>
    <row r="260" spans="1:6" ht="31.5" x14ac:dyDescent="0.25">
      <c r="A260" s="28"/>
      <c r="B260" s="29"/>
      <c r="C260" s="30" t="s">
        <v>423</v>
      </c>
      <c r="D260" s="29"/>
      <c r="E260" s="13" t="s">
        <v>424</v>
      </c>
      <c r="F260" s="14">
        <f>+F261</f>
        <v>7320</v>
      </c>
    </row>
    <row r="261" spans="1:6" ht="31.5" x14ac:dyDescent="0.25">
      <c r="A261" s="31"/>
      <c r="B261" s="25"/>
      <c r="C261" s="25"/>
      <c r="D261" s="24" t="s">
        <v>353</v>
      </c>
      <c r="E261" s="6" t="s">
        <v>354</v>
      </c>
      <c r="F261" s="3">
        <v>7320</v>
      </c>
    </row>
    <row r="262" spans="1:6" x14ac:dyDescent="0.25">
      <c r="A262" s="1"/>
      <c r="B262" s="26" t="s">
        <v>425</v>
      </c>
      <c r="C262" s="27"/>
      <c r="D262" s="27"/>
      <c r="E262" s="11" t="s">
        <v>426</v>
      </c>
      <c r="F262" s="12">
        <f>+F263+F268+F273+F280+F283</f>
        <v>54850.409999999996</v>
      </c>
    </row>
    <row r="263" spans="1:6" x14ac:dyDescent="0.25">
      <c r="A263" s="1"/>
      <c r="B263" s="26" t="s">
        <v>427</v>
      </c>
      <c r="C263" s="27"/>
      <c r="D263" s="27"/>
      <c r="E263" s="11" t="s">
        <v>428</v>
      </c>
      <c r="F263" s="12">
        <f>+F264+F266</f>
        <v>29865.949999999997</v>
      </c>
    </row>
    <row r="264" spans="1:6" ht="31.5" x14ac:dyDescent="0.25">
      <c r="A264" s="28"/>
      <c r="B264" s="29"/>
      <c r="C264" s="30" t="s">
        <v>429</v>
      </c>
      <c r="D264" s="29"/>
      <c r="E264" s="13" t="s">
        <v>430</v>
      </c>
      <c r="F264" s="14">
        <f>+F265</f>
        <v>11647.97</v>
      </c>
    </row>
    <row r="265" spans="1:6" x14ac:dyDescent="0.25">
      <c r="A265" s="31"/>
      <c r="B265" s="25"/>
      <c r="C265" s="25"/>
      <c r="D265" s="24" t="s">
        <v>431</v>
      </c>
      <c r="E265" s="6" t="s">
        <v>432</v>
      </c>
      <c r="F265" s="3">
        <v>11647.97</v>
      </c>
    </row>
    <row r="266" spans="1:6" ht="47.25" x14ac:dyDescent="0.25">
      <c r="A266" s="28"/>
      <c r="B266" s="29"/>
      <c r="C266" s="30" t="s">
        <v>433</v>
      </c>
      <c r="D266" s="29"/>
      <c r="E266" s="13" t="s">
        <v>434</v>
      </c>
      <c r="F266" s="14">
        <f>+F267</f>
        <v>18217.98</v>
      </c>
    </row>
    <row r="267" spans="1:6" x14ac:dyDescent="0.25">
      <c r="A267" s="31"/>
      <c r="B267" s="25"/>
      <c r="C267" s="25"/>
      <c r="D267" s="24" t="s">
        <v>333</v>
      </c>
      <c r="E267" s="6" t="s">
        <v>334</v>
      </c>
      <c r="F267" s="3">
        <v>18217.98</v>
      </c>
    </row>
    <row r="268" spans="1:6" ht="31.5" x14ac:dyDescent="0.25">
      <c r="A268" s="1"/>
      <c r="B268" s="26" t="s">
        <v>435</v>
      </c>
      <c r="C268" s="27"/>
      <c r="D268" s="27"/>
      <c r="E268" s="11" t="s">
        <v>436</v>
      </c>
      <c r="F268" s="12">
        <f>+F269+F271</f>
        <v>6590.73</v>
      </c>
    </row>
    <row r="269" spans="1:6" x14ac:dyDescent="0.25">
      <c r="A269" s="28"/>
      <c r="B269" s="29"/>
      <c r="C269" s="30" t="s">
        <v>437</v>
      </c>
      <c r="D269" s="29"/>
      <c r="E269" s="13" t="s">
        <v>438</v>
      </c>
      <c r="F269" s="14">
        <f>+F270</f>
        <v>4052.7</v>
      </c>
    </row>
    <row r="270" spans="1:6" ht="31.5" x14ac:dyDescent="0.25">
      <c r="A270" s="31"/>
      <c r="B270" s="25"/>
      <c r="C270" s="25"/>
      <c r="D270" s="24" t="s">
        <v>439</v>
      </c>
      <c r="E270" s="6" t="s">
        <v>440</v>
      </c>
      <c r="F270" s="3">
        <v>4052.7</v>
      </c>
    </row>
    <row r="271" spans="1:6" x14ac:dyDescent="0.25">
      <c r="A271" s="28"/>
      <c r="B271" s="29"/>
      <c r="C271" s="30" t="s">
        <v>441</v>
      </c>
      <c r="D271" s="29"/>
      <c r="E271" s="13" t="s">
        <v>442</v>
      </c>
      <c r="F271" s="14">
        <f>+F272</f>
        <v>2538.0300000000002</v>
      </c>
    </row>
    <row r="272" spans="1:6" ht="31.5" x14ac:dyDescent="0.25">
      <c r="A272" s="31"/>
      <c r="B272" s="25"/>
      <c r="C272" s="25"/>
      <c r="D272" s="24" t="s">
        <v>443</v>
      </c>
      <c r="E272" s="6" t="s">
        <v>444</v>
      </c>
      <c r="F272" s="3">
        <v>2538.0300000000002</v>
      </c>
    </row>
    <row r="273" spans="1:6" x14ac:dyDescent="0.25">
      <c r="A273" s="1"/>
      <c r="B273" s="26" t="s">
        <v>445</v>
      </c>
      <c r="C273" s="27"/>
      <c r="D273" s="27"/>
      <c r="E273" s="11" t="s">
        <v>446</v>
      </c>
      <c r="F273" s="12">
        <f>+F274</f>
        <v>4880.4900000000007</v>
      </c>
    </row>
    <row r="274" spans="1:6" ht="31.5" x14ac:dyDescent="0.25">
      <c r="A274" s="28"/>
      <c r="B274" s="29"/>
      <c r="C274" s="30" t="s">
        <v>447</v>
      </c>
      <c r="D274" s="29"/>
      <c r="E274" s="13" t="s">
        <v>448</v>
      </c>
      <c r="F274" s="14">
        <f>+F275+F276+F277+F278+F279</f>
        <v>4880.4900000000007</v>
      </c>
    </row>
    <row r="275" spans="1:6" ht="31.5" x14ac:dyDescent="0.25">
      <c r="A275" s="31"/>
      <c r="B275" s="25"/>
      <c r="C275" s="25"/>
      <c r="D275" s="24" t="s">
        <v>449</v>
      </c>
      <c r="E275" s="6" t="s">
        <v>450</v>
      </c>
      <c r="F275" s="3">
        <v>3787.94</v>
      </c>
    </row>
    <row r="276" spans="1:6" ht="31.5" x14ac:dyDescent="0.25">
      <c r="A276" s="31"/>
      <c r="B276" s="25"/>
      <c r="C276" s="25"/>
      <c r="D276" s="24" t="s">
        <v>451</v>
      </c>
      <c r="E276" s="6" t="s">
        <v>452</v>
      </c>
      <c r="F276" s="3">
        <v>328.66</v>
      </c>
    </row>
    <row r="277" spans="1:6" ht="31.5" x14ac:dyDescent="0.25">
      <c r="A277" s="31"/>
      <c r="B277" s="25"/>
      <c r="C277" s="25"/>
      <c r="D277" s="24" t="s">
        <v>453</v>
      </c>
      <c r="E277" s="6" t="s">
        <v>454</v>
      </c>
      <c r="F277" s="3">
        <v>526.22</v>
      </c>
    </row>
    <row r="278" spans="1:6" x14ac:dyDescent="0.25">
      <c r="A278" s="31"/>
      <c r="B278" s="25"/>
      <c r="C278" s="25"/>
      <c r="D278" s="24" t="s">
        <v>455</v>
      </c>
      <c r="E278" s="6" t="s">
        <v>456</v>
      </c>
      <c r="F278" s="3">
        <v>133.52000000000001</v>
      </c>
    </row>
    <row r="279" spans="1:6" x14ac:dyDescent="0.25">
      <c r="A279" s="31"/>
      <c r="B279" s="25"/>
      <c r="C279" s="25"/>
      <c r="D279" s="24" t="s">
        <v>457</v>
      </c>
      <c r="E279" s="6" t="s">
        <v>458</v>
      </c>
      <c r="F279" s="3">
        <v>104.15</v>
      </c>
    </row>
    <row r="280" spans="1:6" x14ac:dyDescent="0.25">
      <c r="A280" s="1"/>
      <c r="B280" s="26" t="s">
        <v>459</v>
      </c>
      <c r="C280" s="27"/>
      <c r="D280" s="27"/>
      <c r="E280" s="11" t="s">
        <v>460</v>
      </c>
      <c r="F280" s="12">
        <f>+F281</f>
        <v>12457.12</v>
      </c>
    </row>
    <row r="281" spans="1:6" ht="31.5" x14ac:dyDescent="0.25">
      <c r="A281" s="28"/>
      <c r="B281" s="29"/>
      <c r="C281" s="30" t="s">
        <v>461</v>
      </c>
      <c r="D281" s="29"/>
      <c r="E281" s="13" t="s">
        <v>462</v>
      </c>
      <c r="F281" s="14">
        <f>+F282</f>
        <v>12457.12</v>
      </c>
    </row>
    <row r="282" spans="1:6" x14ac:dyDescent="0.25">
      <c r="A282" s="31"/>
      <c r="B282" s="25"/>
      <c r="C282" s="25"/>
      <c r="D282" s="24" t="s">
        <v>375</v>
      </c>
      <c r="E282" s="6" t="s">
        <v>376</v>
      </c>
      <c r="F282" s="3">
        <v>12457.12</v>
      </c>
    </row>
    <row r="283" spans="1:6" x14ac:dyDescent="0.25">
      <c r="A283" s="1"/>
      <c r="B283" s="26" t="s">
        <v>463</v>
      </c>
      <c r="C283" s="27"/>
      <c r="D283" s="27"/>
      <c r="E283" s="11" t="s">
        <v>464</v>
      </c>
      <c r="F283" s="12">
        <f>+F284+F286</f>
        <v>1056.1199999999999</v>
      </c>
    </row>
    <row r="284" spans="1:6" x14ac:dyDescent="0.25">
      <c r="A284" s="28"/>
      <c r="B284" s="29"/>
      <c r="C284" s="30" t="s">
        <v>465</v>
      </c>
      <c r="D284" s="29"/>
      <c r="E284" s="13" t="s">
        <v>466</v>
      </c>
      <c r="F284" s="14">
        <f>+F285</f>
        <v>878.4</v>
      </c>
    </row>
    <row r="285" spans="1:6" x14ac:dyDescent="0.25">
      <c r="A285" s="31"/>
      <c r="B285" s="25"/>
      <c r="C285" s="25"/>
      <c r="D285" s="24" t="s">
        <v>333</v>
      </c>
      <c r="E285" s="6" t="s">
        <v>334</v>
      </c>
      <c r="F285" s="3">
        <v>878.4</v>
      </c>
    </row>
    <row r="286" spans="1:6" x14ac:dyDescent="0.25">
      <c r="A286" s="28"/>
      <c r="B286" s="29"/>
      <c r="C286" s="30" t="s">
        <v>467</v>
      </c>
      <c r="D286" s="29"/>
      <c r="E286" s="13" t="s">
        <v>468</v>
      </c>
      <c r="F286" s="14">
        <f>+F287</f>
        <v>177.72</v>
      </c>
    </row>
    <row r="287" spans="1:6" x14ac:dyDescent="0.25">
      <c r="A287" s="31"/>
      <c r="B287" s="25"/>
      <c r="C287" s="25"/>
      <c r="D287" s="24" t="s">
        <v>195</v>
      </c>
      <c r="E287" s="6" t="s">
        <v>196</v>
      </c>
      <c r="F287" s="3">
        <v>177.72</v>
      </c>
    </row>
    <row r="288" spans="1:6" ht="31.5" x14ac:dyDescent="0.25">
      <c r="A288" s="1"/>
      <c r="B288" s="26" t="s">
        <v>469</v>
      </c>
      <c r="C288" s="27"/>
      <c r="D288" s="27"/>
      <c r="E288" s="11" t="s">
        <v>470</v>
      </c>
      <c r="F288" s="12">
        <f>+F289</f>
        <v>4831.1899999999996</v>
      </c>
    </row>
    <row r="289" spans="1:6" ht="31.5" x14ac:dyDescent="0.25">
      <c r="A289" s="1"/>
      <c r="B289" s="26" t="s">
        <v>471</v>
      </c>
      <c r="C289" s="27"/>
      <c r="D289" s="27"/>
      <c r="E289" s="11" t="s">
        <v>472</v>
      </c>
      <c r="F289" s="12">
        <f>+F290</f>
        <v>4831.1899999999996</v>
      </c>
    </row>
    <row r="290" spans="1:6" ht="31.5" x14ac:dyDescent="0.25">
      <c r="A290" s="28"/>
      <c r="B290" s="29"/>
      <c r="C290" s="30" t="s">
        <v>473</v>
      </c>
      <c r="D290" s="29"/>
      <c r="E290" s="13" t="s">
        <v>474</v>
      </c>
      <c r="F290" s="14">
        <f>+F291</f>
        <v>4831.1899999999996</v>
      </c>
    </row>
    <row r="291" spans="1:6" x14ac:dyDescent="0.25">
      <c r="A291" s="31"/>
      <c r="B291" s="25"/>
      <c r="C291" s="25"/>
      <c r="D291" s="24" t="s">
        <v>475</v>
      </c>
      <c r="E291" s="6" t="s">
        <v>476</v>
      </c>
      <c r="F291" s="3">
        <v>4831.1899999999996</v>
      </c>
    </row>
    <row r="292" spans="1:6" ht="47.25" x14ac:dyDescent="0.25">
      <c r="A292" s="1"/>
      <c r="B292" s="26" t="s">
        <v>477</v>
      </c>
      <c r="C292" s="27"/>
      <c r="D292" s="27"/>
      <c r="E292" s="11" t="s">
        <v>478</v>
      </c>
      <c r="F292" s="12">
        <f>+F293</f>
        <v>21605.73</v>
      </c>
    </row>
    <row r="293" spans="1:6" x14ac:dyDescent="0.25">
      <c r="A293" s="1"/>
      <c r="B293" s="26" t="s">
        <v>479</v>
      </c>
      <c r="C293" s="27"/>
      <c r="D293" s="27"/>
      <c r="E293" s="11" t="s">
        <v>480</v>
      </c>
      <c r="F293" s="12">
        <f>+F294</f>
        <v>21605.73</v>
      </c>
    </row>
    <row r="294" spans="1:6" x14ac:dyDescent="0.25">
      <c r="A294" s="28"/>
      <c r="B294" s="29"/>
      <c r="C294" s="30" t="s">
        <v>481</v>
      </c>
      <c r="D294" s="29"/>
      <c r="E294" s="13" t="s">
        <v>482</v>
      </c>
      <c r="F294" s="14">
        <f>+F295</f>
        <v>21605.73</v>
      </c>
    </row>
    <row r="295" spans="1:6" x14ac:dyDescent="0.25">
      <c r="A295" s="31"/>
      <c r="B295" s="25"/>
      <c r="C295" s="25"/>
      <c r="D295" s="24" t="s">
        <v>483</v>
      </c>
      <c r="E295" s="6" t="s">
        <v>480</v>
      </c>
      <c r="F295" s="3">
        <v>21605.73</v>
      </c>
    </row>
    <row r="296" spans="1:6" x14ac:dyDescent="0.25">
      <c r="A296" s="23"/>
      <c r="B296" s="24" t="s">
        <v>484</v>
      </c>
      <c r="C296" s="25"/>
      <c r="D296" s="25"/>
      <c r="E296" s="6" t="s">
        <v>485</v>
      </c>
      <c r="F296" s="3">
        <f>+F297+F301</f>
        <v>22516.79</v>
      </c>
    </row>
    <row r="297" spans="1:6" x14ac:dyDescent="0.25">
      <c r="A297" s="1"/>
      <c r="B297" s="26" t="s">
        <v>486</v>
      </c>
      <c r="C297" s="27"/>
      <c r="D297" s="27"/>
      <c r="E297" s="11" t="s">
        <v>487</v>
      </c>
      <c r="F297" s="12">
        <f>+F298</f>
        <v>4270</v>
      </c>
    </row>
    <row r="298" spans="1:6" x14ac:dyDescent="0.25">
      <c r="A298" s="1"/>
      <c r="B298" s="26" t="s">
        <v>488</v>
      </c>
      <c r="C298" s="27"/>
      <c r="D298" s="27"/>
      <c r="E298" s="11" t="s">
        <v>489</v>
      </c>
      <c r="F298" s="12">
        <f>+F299</f>
        <v>4270</v>
      </c>
    </row>
    <row r="299" spans="1:6" ht="31.5" x14ac:dyDescent="0.25">
      <c r="A299" s="28"/>
      <c r="B299" s="29"/>
      <c r="C299" s="30" t="s">
        <v>490</v>
      </c>
      <c r="D299" s="29"/>
      <c r="E299" s="13" t="s">
        <v>491</v>
      </c>
      <c r="F299" s="14">
        <f>+F300</f>
        <v>4270</v>
      </c>
    </row>
    <row r="300" spans="1:6" ht="31.5" x14ac:dyDescent="0.25">
      <c r="A300" s="31"/>
      <c r="B300" s="25"/>
      <c r="C300" s="25"/>
      <c r="D300" s="24" t="s">
        <v>492</v>
      </c>
      <c r="E300" s="6" t="s">
        <v>493</v>
      </c>
      <c r="F300" s="3">
        <v>4270</v>
      </c>
    </row>
    <row r="301" spans="1:6" ht="31.5" x14ac:dyDescent="0.25">
      <c r="A301" s="1"/>
      <c r="B301" s="26" t="s">
        <v>494</v>
      </c>
      <c r="C301" s="27"/>
      <c r="D301" s="27"/>
      <c r="E301" s="11" t="s">
        <v>495</v>
      </c>
      <c r="F301" s="12">
        <f>+F302+F305</f>
        <v>18246.79</v>
      </c>
    </row>
    <row r="302" spans="1:6" x14ac:dyDescent="0.25">
      <c r="A302" s="1"/>
      <c r="B302" s="26" t="s">
        <v>496</v>
      </c>
      <c r="C302" s="27"/>
      <c r="D302" s="27"/>
      <c r="E302" s="11" t="s">
        <v>497</v>
      </c>
      <c r="F302" s="12">
        <f>+F303</f>
        <v>15168.19</v>
      </c>
    </row>
    <row r="303" spans="1:6" ht="31.5" x14ac:dyDescent="0.25">
      <c r="A303" s="28"/>
      <c r="B303" s="29"/>
      <c r="C303" s="30" t="s">
        <v>498</v>
      </c>
      <c r="D303" s="29"/>
      <c r="E303" s="13" t="s">
        <v>499</v>
      </c>
      <c r="F303" s="14">
        <f>+F304</f>
        <v>15168.19</v>
      </c>
    </row>
    <row r="304" spans="1:6" ht="47.25" x14ac:dyDescent="0.25">
      <c r="A304" s="31"/>
      <c r="B304" s="25"/>
      <c r="C304" s="25"/>
      <c r="D304" s="24" t="s">
        <v>500</v>
      </c>
      <c r="E304" s="6" t="s">
        <v>501</v>
      </c>
      <c r="F304" s="3">
        <v>15168.19</v>
      </c>
    </row>
    <row r="305" spans="1:6" x14ac:dyDescent="0.25">
      <c r="A305" s="1"/>
      <c r="B305" s="26" t="s">
        <v>502</v>
      </c>
      <c r="C305" s="27"/>
      <c r="D305" s="27"/>
      <c r="E305" s="11" t="s">
        <v>503</v>
      </c>
      <c r="F305" s="12">
        <f>+F306</f>
        <v>3078.6</v>
      </c>
    </row>
    <row r="306" spans="1:6" x14ac:dyDescent="0.25">
      <c r="A306" s="28"/>
      <c r="B306" s="29"/>
      <c r="C306" s="30" t="s">
        <v>504</v>
      </c>
      <c r="D306" s="29"/>
      <c r="E306" s="13" t="s">
        <v>505</v>
      </c>
      <c r="F306" s="14">
        <f>+F307</f>
        <v>3078.6</v>
      </c>
    </row>
    <row r="307" spans="1:6" ht="31.5" x14ac:dyDescent="0.25">
      <c r="A307" s="31"/>
      <c r="B307" s="25"/>
      <c r="C307" s="25"/>
      <c r="D307" s="24" t="s">
        <v>506</v>
      </c>
      <c r="E307" s="6" t="s">
        <v>507</v>
      </c>
      <c r="F307" s="3">
        <v>3078.6</v>
      </c>
    </row>
    <row r="308" spans="1:6" ht="31.5" x14ac:dyDescent="0.25">
      <c r="A308" s="23"/>
      <c r="B308" s="24" t="s">
        <v>508</v>
      </c>
      <c r="C308" s="25"/>
      <c r="D308" s="25"/>
      <c r="E308" s="6" t="s">
        <v>509</v>
      </c>
      <c r="F308" s="3">
        <f>+F309+F336</f>
        <v>49396.54</v>
      </c>
    </row>
    <row r="309" spans="1:6" x14ac:dyDescent="0.25">
      <c r="A309" s="1"/>
      <c r="B309" s="26" t="s">
        <v>510</v>
      </c>
      <c r="C309" s="27"/>
      <c r="D309" s="27"/>
      <c r="E309" s="11" t="s">
        <v>511</v>
      </c>
      <c r="F309" s="12">
        <f>+F310+F318</f>
        <v>38571.86</v>
      </c>
    </row>
    <row r="310" spans="1:6" x14ac:dyDescent="0.25">
      <c r="A310" s="1"/>
      <c r="B310" s="26" t="s">
        <v>512</v>
      </c>
      <c r="C310" s="27"/>
      <c r="D310" s="27"/>
      <c r="E310" s="11" t="s">
        <v>513</v>
      </c>
      <c r="F310" s="12">
        <f>+F311+F314+F316</f>
        <v>23445</v>
      </c>
    </row>
    <row r="311" spans="1:6" x14ac:dyDescent="0.25">
      <c r="A311" s="28"/>
      <c r="B311" s="29"/>
      <c r="C311" s="30" t="s">
        <v>514</v>
      </c>
      <c r="D311" s="29"/>
      <c r="E311" s="13" t="s">
        <v>515</v>
      </c>
      <c r="F311" s="14">
        <f>+F312+F313</f>
        <v>16788</v>
      </c>
    </row>
    <row r="312" spans="1:6" ht="47.25" x14ac:dyDescent="0.25">
      <c r="A312" s="31"/>
      <c r="B312" s="25"/>
      <c r="C312" s="25"/>
      <c r="D312" s="24" t="s">
        <v>516</v>
      </c>
      <c r="E312" s="6" t="s">
        <v>517</v>
      </c>
      <c r="F312" s="3">
        <v>13800</v>
      </c>
    </row>
    <row r="313" spans="1:6" ht="31.5" x14ac:dyDescent="0.25">
      <c r="A313" s="31"/>
      <c r="B313" s="25"/>
      <c r="C313" s="25"/>
      <c r="D313" s="24" t="s">
        <v>518</v>
      </c>
      <c r="E313" s="6" t="s">
        <v>519</v>
      </c>
      <c r="F313" s="3">
        <v>2988</v>
      </c>
    </row>
    <row r="314" spans="1:6" ht="31.5" x14ac:dyDescent="0.25">
      <c r="A314" s="28"/>
      <c r="B314" s="29"/>
      <c r="C314" s="30" t="s">
        <v>520</v>
      </c>
      <c r="D314" s="29"/>
      <c r="E314" s="13" t="s">
        <v>521</v>
      </c>
      <c r="F314" s="14">
        <f>+F315</f>
        <v>2880</v>
      </c>
    </row>
    <row r="315" spans="1:6" ht="31.5" x14ac:dyDescent="0.25">
      <c r="A315" s="31"/>
      <c r="B315" s="25"/>
      <c r="C315" s="25"/>
      <c r="D315" s="24" t="s">
        <v>506</v>
      </c>
      <c r="E315" s="6" t="s">
        <v>507</v>
      </c>
      <c r="F315" s="3">
        <v>2880</v>
      </c>
    </row>
    <row r="316" spans="1:6" x14ac:dyDescent="0.25">
      <c r="A316" s="28"/>
      <c r="B316" s="29"/>
      <c r="C316" s="30" t="s">
        <v>522</v>
      </c>
      <c r="D316" s="29"/>
      <c r="E316" s="13" t="s">
        <v>523</v>
      </c>
      <c r="F316" s="14">
        <f>+F317</f>
        <v>3777</v>
      </c>
    </row>
    <row r="317" spans="1:6" ht="31.5" x14ac:dyDescent="0.25">
      <c r="A317" s="31"/>
      <c r="B317" s="25"/>
      <c r="C317" s="25"/>
      <c r="D317" s="24" t="s">
        <v>506</v>
      </c>
      <c r="E317" s="6" t="s">
        <v>507</v>
      </c>
      <c r="F317" s="3">
        <v>3777</v>
      </c>
    </row>
    <row r="318" spans="1:6" x14ac:dyDescent="0.25">
      <c r="A318" s="1"/>
      <c r="B318" s="26" t="s">
        <v>524</v>
      </c>
      <c r="C318" s="27"/>
      <c r="D318" s="27"/>
      <c r="E318" s="11" t="s">
        <v>525</v>
      </c>
      <c r="F318" s="12">
        <f>+F319+F321+F323+F330</f>
        <v>15126.86</v>
      </c>
    </row>
    <row r="319" spans="1:6" ht="31.5" x14ac:dyDescent="0.25">
      <c r="A319" s="28"/>
      <c r="B319" s="29"/>
      <c r="C319" s="30" t="s">
        <v>526</v>
      </c>
      <c r="D319" s="29"/>
      <c r="E319" s="13" t="s">
        <v>527</v>
      </c>
      <c r="F319" s="14">
        <f>+F320</f>
        <v>6795.15</v>
      </c>
    </row>
    <row r="320" spans="1:6" x14ac:dyDescent="0.25">
      <c r="A320" s="31"/>
      <c r="B320" s="25"/>
      <c r="C320" s="25"/>
      <c r="D320" s="24" t="s">
        <v>281</v>
      </c>
      <c r="E320" s="6" t="s">
        <v>282</v>
      </c>
      <c r="F320" s="3">
        <v>6795.15</v>
      </c>
    </row>
    <row r="321" spans="1:6" ht="31.5" x14ac:dyDescent="0.25">
      <c r="A321" s="28"/>
      <c r="B321" s="29"/>
      <c r="C321" s="30" t="s">
        <v>528</v>
      </c>
      <c r="D321" s="29"/>
      <c r="E321" s="13" t="s">
        <v>529</v>
      </c>
      <c r="F321" s="14">
        <f>+F322</f>
        <v>498</v>
      </c>
    </row>
    <row r="322" spans="1:6" ht="31.5" x14ac:dyDescent="0.25">
      <c r="A322" s="31"/>
      <c r="B322" s="25"/>
      <c r="C322" s="25"/>
      <c r="D322" s="24" t="s">
        <v>530</v>
      </c>
      <c r="E322" s="6" t="s">
        <v>531</v>
      </c>
      <c r="F322" s="3">
        <v>498</v>
      </c>
    </row>
    <row r="323" spans="1:6" ht="31.5" x14ac:dyDescent="0.25">
      <c r="A323" s="28"/>
      <c r="B323" s="29"/>
      <c r="C323" s="30" t="s">
        <v>532</v>
      </c>
      <c r="D323" s="29"/>
      <c r="E323" s="13" t="s">
        <v>533</v>
      </c>
      <c r="F323" s="14">
        <f>+F324+F325+F326+F327+F328+F329</f>
        <v>2912.1400000000003</v>
      </c>
    </row>
    <row r="324" spans="1:6" x14ac:dyDescent="0.25">
      <c r="A324" s="31"/>
      <c r="B324" s="25"/>
      <c r="C324" s="25"/>
      <c r="D324" s="24" t="s">
        <v>195</v>
      </c>
      <c r="E324" s="6" t="s">
        <v>196</v>
      </c>
      <c r="F324" s="3">
        <v>530.14</v>
      </c>
    </row>
    <row r="325" spans="1:6" x14ac:dyDescent="0.25">
      <c r="A325" s="31"/>
      <c r="B325" s="25"/>
      <c r="C325" s="25"/>
      <c r="D325" s="24" t="s">
        <v>243</v>
      </c>
      <c r="E325" s="6" t="s">
        <v>244</v>
      </c>
      <c r="F325" s="3">
        <v>901.41</v>
      </c>
    </row>
    <row r="326" spans="1:6" x14ac:dyDescent="0.25">
      <c r="A326" s="31"/>
      <c r="B326" s="25"/>
      <c r="C326" s="25"/>
      <c r="D326" s="24" t="s">
        <v>245</v>
      </c>
      <c r="E326" s="6" t="s">
        <v>246</v>
      </c>
      <c r="F326" s="3">
        <v>750</v>
      </c>
    </row>
    <row r="327" spans="1:6" x14ac:dyDescent="0.25">
      <c r="A327" s="31"/>
      <c r="B327" s="25"/>
      <c r="C327" s="25"/>
      <c r="D327" s="24" t="s">
        <v>249</v>
      </c>
      <c r="E327" s="6" t="s">
        <v>250</v>
      </c>
      <c r="F327" s="3">
        <v>73.47</v>
      </c>
    </row>
    <row r="328" spans="1:6" ht="31.5" x14ac:dyDescent="0.25">
      <c r="A328" s="31"/>
      <c r="B328" s="25"/>
      <c r="C328" s="25"/>
      <c r="D328" s="24" t="s">
        <v>251</v>
      </c>
      <c r="E328" s="6" t="s">
        <v>252</v>
      </c>
      <c r="F328" s="3">
        <v>150.78</v>
      </c>
    </row>
    <row r="329" spans="1:6" ht="31.5" x14ac:dyDescent="0.25">
      <c r="A329" s="31"/>
      <c r="B329" s="25"/>
      <c r="C329" s="25"/>
      <c r="D329" s="24" t="s">
        <v>534</v>
      </c>
      <c r="E329" s="6" t="s">
        <v>535</v>
      </c>
      <c r="F329" s="3">
        <v>506.34</v>
      </c>
    </row>
    <row r="330" spans="1:6" ht="31.5" x14ac:dyDescent="0.25">
      <c r="A330" s="28"/>
      <c r="B330" s="29"/>
      <c r="C330" s="30" t="s">
        <v>536</v>
      </c>
      <c r="D330" s="29"/>
      <c r="E330" s="13" t="s">
        <v>537</v>
      </c>
      <c r="F330" s="14">
        <f>+F331+F332+F333+F334+F335</f>
        <v>4921.57</v>
      </c>
    </row>
    <row r="331" spans="1:6" x14ac:dyDescent="0.25">
      <c r="A331" s="31"/>
      <c r="B331" s="25"/>
      <c r="C331" s="25"/>
      <c r="D331" s="24" t="s">
        <v>275</v>
      </c>
      <c r="E331" s="6" t="s">
        <v>276</v>
      </c>
      <c r="F331" s="3">
        <v>1351.76</v>
      </c>
    </row>
    <row r="332" spans="1:6" x14ac:dyDescent="0.25">
      <c r="A332" s="31"/>
      <c r="B332" s="25"/>
      <c r="C332" s="25"/>
      <c r="D332" s="24" t="s">
        <v>243</v>
      </c>
      <c r="E332" s="6" t="s">
        <v>244</v>
      </c>
      <c r="F332" s="3">
        <v>680.66</v>
      </c>
    </row>
    <row r="333" spans="1:6" x14ac:dyDescent="0.25">
      <c r="A333" s="31"/>
      <c r="B333" s="25"/>
      <c r="C333" s="25"/>
      <c r="D333" s="24" t="s">
        <v>245</v>
      </c>
      <c r="E333" s="6" t="s">
        <v>246</v>
      </c>
      <c r="F333" s="3">
        <v>2387.73</v>
      </c>
    </row>
    <row r="334" spans="1:6" ht="31.5" x14ac:dyDescent="0.25">
      <c r="A334" s="31"/>
      <c r="B334" s="25"/>
      <c r="C334" s="25"/>
      <c r="D334" s="24" t="s">
        <v>251</v>
      </c>
      <c r="E334" s="6" t="s">
        <v>252</v>
      </c>
      <c r="F334" s="3">
        <v>196.47</v>
      </c>
    </row>
    <row r="335" spans="1:6" ht="31.5" x14ac:dyDescent="0.25">
      <c r="A335" s="31"/>
      <c r="B335" s="25"/>
      <c r="C335" s="25"/>
      <c r="D335" s="24" t="s">
        <v>534</v>
      </c>
      <c r="E335" s="6" t="s">
        <v>535</v>
      </c>
      <c r="F335" s="3">
        <v>304.95</v>
      </c>
    </row>
    <row r="336" spans="1:6" x14ac:dyDescent="0.25">
      <c r="A336" s="1"/>
      <c r="B336" s="26" t="s">
        <v>538</v>
      </c>
      <c r="C336" s="27"/>
      <c r="D336" s="27"/>
      <c r="E336" s="11" t="s">
        <v>539</v>
      </c>
      <c r="F336" s="12">
        <f>+F337</f>
        <v>10824.68</v>
      </c>
    </row>
    <row r="337" spans="1:6" x14ac:dyDescent="0.25">
      <c r="A337" s="1"/>
      <c r="B337" s="26" t="s">
        <v>540</v>
      </c>
      <c r="C337" s="27"/>
      <c r="D337" s="27"/>
      <c r="E337" s="11" t="s">
        <v>541</v>
      </c>
      <c r="F337" s="12">
        <f>+F338+F340+F342+F344+F346+F348</f>
        <v>10824.68</v>
      </c>
    </row>
    <row r="338" spans="1:6" ht="31.5" x14ac:dyDescent="0.25">
      <c r="A338" s="28"/>
      <c r="B338" s="29"/>
      <c r="C338" s="30" t="s">
        <v>542</v>
      </c>
      <c r="D338" s="29"/>
      <c r="E338" s="13" t="s">
        <v>543</v>
      </c>
      <c r="F338" s="14">
        <f>+F339</f>
        <v>3264.72</v>
      </c>
    </row>
    <row r="339" spans="1:6" ht="31.5" x14ac:dyDescent="0.25">
      <c r="A339" s="31"/>
      <c r="B339" s="25"/>
      <c r="C339" s="25"/>
      <c r="D339" s="24" t="s">
        <v>108</v>
      </c>
      <c r="E339" s="6" t="s">
        <v>109</v>
      </c>
      <c r="F339" s="3">
        <v>3264.72</v>
      </c>
    </row>
    <row r="340" spans="1:6" ht="31.5" x14ac:dyDescent="0.25">
      <c r="A340" s="28"/>
      <c r="B340" s="29"/>
      <c r="C340" s="30" t="s">
        <v>544</v>
      </c>
      <c r="D340" s="29"/>
      <c r="E340" s="13" t="s">
        <v>545</v>
      </c>
      <c r="F340" s="14">
        <f>+F341</f>
        <v>416.7</v>
      </c>
    </row>
    <row r="341" spans="1:6" ht="31.5" x14ac:dyDescent="0.25">
      <c r="A341" s="31"/>
      <c r="B341" s="25"/>
      <c r="C341" s="25"/>
      <c r="D341" s="24" t="s">
        <v>546</v>
      </c>
      <c r="E341" s="6" t="s">
        <v>547</v>
      </c>
      <c r="F341" s="3">
        <v>416.7</v>
      </c>
    </row>
    <row r="342" spans="1:6" x14ac:dyDescent="0.25">
      <c r="A342" s="28"/>
      <c r="B342" s="29"/>
      <c r="C342" s="30" t="s">
        <v>548</v>
      </c>
      <c r="D342" s="29"/>
      <c r="E342" s="13" t="s">
        <v>549</v>
      </c>
      <c r="F342" s="14">
        <f>+F343</f>
        <v>3102.26</v>
      </c>
    </row>
    <row r="343" spans="1:6" ht="31.5" x14ac:dyDescent="0.25">
      <c r="A343" s="31"/>
      <c r="B343" s="25"/>
      <c r="C343" s="25"/>
      <c r="D343" s="24" t="s">
        <v>546</v>
      </c>
      <c r="E343" s="6" t="s">
        <v>547</v>
      </c>
      <c r="F343" s="3">
        <v>3102.26</v>
      </c>
    </row>
    <row r="344" spans="1:6" ht="31.5" x14ac:dyDescent="0.25">
      <c r="A344" s="28"/>
      <c r="B344" s="29"/>
      <c r="C344" s="30" t="s">
        <v>550</v>
      </c>
      <c r="D344" s="29"/>
      <c r="E344" s="13" t="s">
        <v>551</v>
      </c>
      <c r="F344" s="14">
        <f>+F345</f>
        <v>2709</v>
      </c>
    </row>
    <row r="345" spans="1:6" ht="31.5" x14ac:dyDescent="0.25">
      <c r="A345" s="31"/>
      <c r="B345" s="25"/>
      <c r="C345" s="25"/>
      <c r="D345" s="24" t="s">
        <v>506</v>
      </c>
      <c r="E345" s="6" t="s">
        <v>507</v>
      </c>
      <c r="F345" s="3">
        <v>2709</v>
      </c>
    </row>
    <row r="346" spans="1:6" ht="31.5" x14ac:dyDescent="0.25">
      <c r="A346" s="28"/>
      <c r="B346" s="29"/>
      <c r="C346" s="30" t="s">
        <v>552</v>
      </c>
      <c r="D346" s="29"/>
      <c r="E346" s="13" t="s">
        <v>553</v>
      </c>
      <c r="F346" s="14">
        <f>+F347</f>
        <v>732</v>
      </c>
    </row>
    <row r="347" spans="1:6" ht="31.5" x14ac:dyDescent="0.25">
      <c r="A347" s="31"/>
      <c r="B347" s="25"/>
      <c r="C347" s="25"/>
      <c r="D347" s="24" t="s">
        <v>492</v>
      </c>
      <c r="E347" s="6" t="s">
        <v>493</v>
      </c>
      <c r="F347" s="3">
        <v>732</v>
      </c>
    </row>
    <row r="348" spans="1:6" ht="31.5" x14ac:dyDescent="0.25">
      <c r="A348" s="28"/>
      <c r="B348" s="29"/>
      <c r="C348" s="30" t="s">
        <v>554</v>
      </c>
      <c r="D348" s="29"/>
      <c r="E348" s="13" t="s">
        <v>555</v>
      </c>
      <c r="F348" s="14">
        <f>+F349</f>
        <v>600</v>
      </c>
    </row>
    <row r="349" spans="1:6" x14ac:dyDescent="0.25">
      <c r="A349" s="31"/>
      <c r="B349" s="25"/>
      <c r="C349" s="25"/>
      <c r="D349" s="24" t="s">
        <v>333</v>
      </c>
      <c r="E349" s="6" t="s">
        <v>334</v>
      </c>
      <c r="F349" s="3">
        <v>600</v>
      </c>
    </row>
    <row r="350" spans="1:6" x14ac:dyDescent="0.25">
      <c r="A350" s="23"/>
      <c r="B350" s="24" t="s">
        <v>556</v>
      </c>
      <c r="C350" s="25"/>
      <c r="D350" s="25"/>
      <c r="E350" s="6" t="s">
        <v>557</v>
      </c>
      <c r="F350" s="3">
        <f>+F351+F361+F374</f>
        <v>463020.88999999996</v>
      </c>
    </row>
    <row r="351" spans="1:6" ht="31.5" x14ac:dyDescent="0.25">
      <c r="A351" s="1"/>
      <c r="B351" s="26" t="s">
        <v>558</v>
      </c>
      <c r="C351" s="27"/>
      <c r="D351" s="27"/>
      <c r="E351" s="11" t="s">
        <v>559</v>
      </c>
      <c r="F351" s="12">
        <f>+F352</f>
        <v>354598.24</v>
      </c>
    </row>
    <row r="352" spans="1:6" x14ac:dyDescent="0.25">
      <c r="A352" s="1"/>
      <c r="B352" s="26" t="s">
        <v>560</v>
      </c>
      <c r="C352" s="27"/>
      <c r="D352" s="27"/>
      <c r="E352" s="11" t="s">
        <v>561</v>
      </c>
      <c r="F352" s="12">
        <f>+F353+F355+F357+F359</f>
        <v>354598.24</v>
      </c>
    </row>
    <row r="353" spans="1:6" ht="31.5" x14ac:dyDescent="0.25">
      <c r="A353" s="28"/>
      <c r="B353" s="29"/>
      <c r="C353" s="30" t="s">
        <v>562</v>
      </c>
      <c r="D353" s="29"/>
      <c r="E353" s="13" t="s">
        <v>563</v>
      </c>
      <c r="F353" s="14">
        <f>+F354</f>
        <v>193560</v>
      </c>
    </row>
    <row r="354" spans="1:6" ht="47.25" x14ac:dyDescent="0.25">
      <c r="A354" s="31"/>
      <c r="B354" s="25"/>
      <c r="C354" s="25"/>
      <c r="D354" s="24" t="s">
        <v>564</v>
      </c>
      <c r="E354" s="6" t="s">
        <v>565</v>
      </c>
      <c r="F354" s="3">
        <v>193560</v>
      </c>
    </row>
    <row r="355" spans="1:6" ht="31.5" x14ac:dyDescent="0.25">
      <c r="A355" s="28"/>
      <c r="B355" s="29"/>
      <c r="C355" s="30" t="s">
        <v>566</v>
      </c>
      <c r="D355" s="29"/>
      <c r="E355" s="13" t="s">
        <v>567</v>
      </c>
      <c r="F355" s="14">
        <f>+F356</f>
        <v>53634</v>
      </c>
    </row>
    <row r="356" spans="1:6" ht="47.25" x14ac:dyDescent="0.25">
      <c r="A356" s="31"/>
      <c r="B356" s="25"/>
      <c r="C356" s="25"/>
      <c r="D356" s="24" t="s">
        <v>564</v>
      </c>
      <c r="E356" s="6" t="s">
        <v>565</v>
      </c>
      <c r="F356" s="3">
        <v>53634</v>
      </c>
    </row>
    <row r="357" spans="1:6" ht="47.25" x14ac:dyDescent="0.25">
      <c r="A357" s="28"/>
      <c r="B357" s="29"/>
      <c r="C357" s="30" t="s">
        <v>568</v>
      </c>
      <c r="D357" s="29"/>
      <c r="E357" s="13" t="s">
        <v>569</v>
      </c>
      <c r="F357" s="14">
        <f>+F358</f>
        <v>27765.24</v>
      </c>
    </row>
    <row r="358" spans="1:6" ht="47.25" x14ac:dyDescent="0.25">
      <c r="A358" s="31"/>
      <c r="B358" s="25"/>
      <c r="C358" s="25"/>
      <c r="D358" s="24" t="s">
        <v>564</v>
      </c>
      <c r="E358" s="6" t="s">
        <v>565</v>
      </c>
      <c r="F358" s="3">
        <v>27765.24</v>
      </c>
    </row>
    <row r="359" spans="1:6" ht="31.5" x14ac:dyDescent="0.25">
      <c r="A359" s="28"/>
      <c r="B359" s="29"/>
      <c r="C359" s="30" t="s">
        <v>570</v>
      </c>
      <c r="D359" s="29"/>
      <c r="E359" s="13" t="s">
        <v>571</v>
      </c>
      <c r="F359" s="14">
        <f>+F360</f>
        <v>79639</v>
      </c>
    </row>
    <row r="360" spans="1:6" ht="31.5" x14ac:dyDescent="0.25">
      <c r="A360" s="31"/>
      <c r="B360" s="25"/>
      <c r="C360" s="25"/>
      <c r="D360" s="24" t="s">
        <v>506</v>
      </c>
      <c r="E360" s="6" t="s">
        <v>507</v>
      </c>
      <c r="F360" s="3">
        <v>79639</v>
      </c>
    </row>
    <row r="361" spans="1:6" ht="31.5" x14ac:dyDescent="0.25">
      <c r="A361" s="1"/>
      <c r="B361" s="26" t="s">
        <v>572</v>
      </c>
      <c r="C361" s="27"/>
      <c r="D361" s="27"/>
      <c r="E361" s="11" t="s">
        <v>573</v>
      </c>
      <c r="F361" s="12">
        <f>+F362+F371</f>
        <v>55382.05000000001</v>
      </c>
    </row>
    <row r="362" spans="1:6" x14ac:dyDescent="0.25">
      <c r="A362" s="1"/>
      <c r="B362" s="26" t="s">
        <v>574</v>
      </c>
      <c r="C362" s="27"/>
      <c r="D362" s="27"/>
      <c r="E362" s="11" t="s">
        <v>575</v>
      </c>
      <c r="F362" s="12">
        <f>+F363+F365+F367+F369</f>
        <v>54988.540000000008</v>
      </c>
    </row>
    <row r="363" spans="1:6" ht="31.5" x14ac:dyDescent="0.25">
      <c r="A363" s="28"/>
      <c r="B363" s="29"/>
      <c r="C363" s="30" t="s">
        <v>576</v>
      </c>
      <c r="D363" s="29"/>
      <c r="E363" s="13" t="s">
        <v>577</v>
      </c>
      <c r="F363" s="14">
        <f>+F364</f>
        <v>23691</v>
      </c>
    </row>
    <row r="364" spans="1:6" ht="31.5" x14ac:dyDescent="0.25">
      <c r="A364" s="31"/>
      <c r="B364" s="25"/>
      <c r="C364" s="25"/>
      <c r="D364" s="24" t="s">
        <v>506</v>
      </c>
      <c r="E364" s="6" t="s">
        <v>507</v>
      </c>
      <c r="F364" s="3">
        <v>23691</v>
      </c>
    </row>
    <row r="365" spans="1:6" ht="31.5" x14ac:dyDescent="0.25">
      <c r="A365" s="28"/>
      <c r="B365" s="29"/>
      <c r="C365" s="30" t="s">
        <v>578</v>
      </c>
      <c r="D365" s="29"/>
      <c r="E365" s="13" t="s">
        <v>579</v>
      </c>
      <c r="F365" s="14">
        <f>+F366</f>
        <v>12678</v>
      </c>
    </row>
    <row r="366" spans="1:6" ht="31.5" x14ac:dyDescent="0.25">
      <c r="A366" s="31"/>
      <c r="B366" s="25"/>
      <c r="C366" s="25"/>
      <c r="D366" s="24" t="s">
        <v>506</v>
      </c>
      <c r="E366" s="6" t="s">
        <v>507</v>
      </c>
      <c r="F366" s="3">
        <v>12678</v>
      </c>
    </row>
    <row r="367" spans="1:6" ht="31.5" x14ac:dyDescent="0.25">
      <c r="A367" s="28"/>
      <c r="B367" s="29"/>
      <c r="C367" s="30" t="s">
        <v>580</v>
      </c>
      <c r="D367" s="29"/>
      <c r="E367" s="13" t="s">
        <v>581</v>
      </c>
      <c r="F367" s="14">
        <f>+F368</f>
        <v>1848.91</v>
      </c>
    </row>
    <row r="368" spans="1:6" ht="31.5" x14ac:dyDescent="0.25">
      <c r="A368" s="31"/>
      <c r="B368" s="25"/>
      <c r="C368" s="25"/>
      <c r="D368" s="24" t="s">
        <v>492</v>
      </c>
      <c r="E368" s="6" t="s">
        <v>493</v>
      </c>
      <c r="F368" s="3">
        <v>1848.91</v>
      </c>
    </row>
    <row r="369" spans="1:6" ht="31.5" x14ac:dyDescent="0.25">
      <c r="A369" s="28"/>
      <c r="B369" s="29"/>
      <c r="C369" s="30" t="s">
        <v>582</v>
      </c>
      <c r="D369" s="29"/>
      <c r="E369" s="13" t="s">
        <v>583</v>
      </c>
      <c r="F369" s="14">
        <f>+F370</f>
        <v>16770.63</v>
      </c>
    </row>
    <row r="370" spans="1:6" x14ac:dyDescent="0.25">
      <c r="A370" s="31"/>
      <c r="B370" s="25"/>
      <c r="C370" s="25"/>
      <c r="D370" s="24" t="s">
        <v>584</v>
      </c>
      <c r="E370" s="6" t="s">
        <v>585</v>
      </c>
      <c r="F370" s="3">
        <v>16770.63</v>
      </c>
    </row>
    <row r="371" spans="1:6" x14ac:dyDescent="0.25">
      <c r="A371" s="1"/>
      <c r="B371" s="26" t="s">
        <v>586</v>
      </c>
      <c r="C371" s="27"/>
      <c r="D371" s="27"/>
      <c r="E371" s="11" t="s">
        <v>587</v>
      </c>
      <c r="F371" s="12">
        <f>+F372</f>
        <v>393.51</v>
      </c>
    </row>
    <row r="372" spans="1:6" ht="31.5" x14ac:dyDescent="0.25">
      <c r="A372" s="28"/>
      <c r="B372" s="29"/>
      <c r="C372" s="30" t="s">
        <v>588</v>
      </c>
      <c r="D372" s="29"/>
      <c r="E372" s="13" t="s">
        <v>589</v>
      </c>
      <c r="F372" s="14">
        <f>+F373</f>
        <v>393.51</v>
      </c>
    </row>
    <row r="373" spans="1:6" ht="31.5" x14ac:dyDescent="0.25">
      <c r="A373" s="31"/>
      <c r="B373" s="25"/>
      <c r="C373" s="25"/>
      <c r="D373" s="24" t="s">
        <v>506</v>
      </c>
      <c r="E373" s="6" t="s">
        <v>507</v>
      </c>
      <c r="F373" s="3">
        <v>393.51</v>
      </c>
    </row>
    <row r="374" spans="1:6" x14ac:dyDescent="0.25">
      <c r="A374" s="1"/>
      <c r="B374" s="26" t="s">
        <v>590</v>
      </c>
      <c r="C374" s="27"/>
      <c r="D374" s="27"/>
      <c r="E374" s="11" t="s">
        <v>591</v>
      </c>
      <c r="F374" s="12">
        <f>+F375</f>
        <v>53040.6</v>
      </c>
    </row>
    <row r="375" spans="1:6" x14ac:dyDescent="0.25">
      <c r="A375" s="1"/>
      <c r="B375" s="26" t="s">
        <v>592</v>
      </c>
      <c r="C375" s="27"/>
      <c r="D375" s="27"/>
      <c r="E375" s="11" t="s">
        <v>593</v>
      </c>
      <c r="F375" s="12">
        <f>+F376+F378</f>
        <v>53040.6</v>
      </c>
    </row>
    <row r="376" spans="1:6" ht="47.25" x14ac:dyDescent="0.25">
      <c r="A376" s="28"/>
      <c r="B376" s="29"/>
      <c r="C376" s="30" t="s">
        <v>594</v>
      </c>
      <c r="D376" s="29"/>
      <c r="E376" s="13" t="s">
        <v>595</v>
      </c>
      <c r="F376" s="14">
        <f>+F377</f>
        <v>46390.18</v>
      </c>
    </row>
    <row r="377" spans="1:6" x14ac:dyDescent="0.25">
      <c r="A377" s="31"/>
      <c r="B377" s="25"/>
      <c r="C377" s="25"/>
      <c r="D377" s="24" t="s">
        <v>596</v>
      </c>
      <c r="E377" s="6" t="s">
        <v>597</v>
      </c>
      <c r="F377" s="3">
        <v>46390.18</v>
      </c>
    </row>
    <row r="378" spans="1:6" ht="47.25" x14ac:dyDescent="0.25">
      <c r="A378" s="28"/>
      <c r="B378" s="29"/>
      <c r="C378" s="30" t="s">
        <v>598</v>
      </c>
      <c r="D378" s="29"/>
      <c r="E378" s="13" t="s">
        <v>599</v>
      </c>
      <c r="F378" s="14">
        <f>+F379</f>
        <v>6650.42</v>
      </c>
    </row>
    <row r="379" spans="1:6" x14ac:dyDescent="0.25">
      <c r="A379" s="31"/>
      <c r="B379" s="25"/>
      <c r="C379" s="25"/>
      <c r="D379" s="24" t="s">
        <v>596</v>
      </c>
      <c r="E379" s="6" t="s">
        <v>597</v>
      </c>
      <c r="F379" s="3">
        <v>6650.42</v>
      </c>
    </row>
    <row r="380" spans="1:6" x14ac:dyDescent="0.25">
      <c r="A380" s="23"/>
      <c r="B380" s="24" t="s">
        <v>132</v>
      </c>
      <c r="C380" s="25"/>
      <c r="D380" s="25"/>
      <c r="E380" s="6" t="s">
        <v>600</v>
      </c>
      <c r="F380" s="3">
        <f>+F381+F385</f>
        <v>113351.01</v>
      </c>
    </row>
    <row r="381" spans="1:6" x14ac:dyDescent="0.25">
      <c r="A381" s="1"/>
      <c r="B381" s="26" t="s">
        <v>601</v>
      </c>
      <c r="C381" s="27"/>
      <c r="D381" s="27"/>
      <c r="E381" s="11" t="s">
        <v>602</v>
      </c>
      <c r="F381" s="12">
        <f>+F382</f>
        <v>3415</v>
      </c>
    </row>
    <row r="382" spans="1:6" x14ac:dyDescent="0.25">
      <c r="A382" s="1"/>
      <c r="B382" s="26" t="s">
        <v>603</v>
      </c>
      <c r="C382" s="27"/>
      <c r="D382" s="27"/>
      <c r="E382" s="11" t="s">
        <v>604</v>
      </c>
      <c r="F382" s="12">
        <f>+F383</f>
        <v>3415</v>
      </c>
    </row>
    <row r="383" spans="1:6" ht="31.5" x14ac:dyDescent="0.25">
      <c r="A383" s="28"/>
      <c r="B383" s="29"/>
      <c r="C383" s="30" t="s">
        <v>605</v>
      </c>
      <c r="D383" s="29"/>
      <c r="E383" s="13" t="s">
        <v>606</v>
      </c>
      <c r="F383" s="14">
        <f>+F384</f>
        <v>3415</v>
      </c>
    </row>
    <row r="384" spans="1:6" x14ac:dyDescent="0.25">
      <c r="A384" s="31"/>
      <c r="B384" s="25"/>
      <c r="C384" s="25"/>
      <c r="D384" s="24" t="s">
        <v>607</v>
      </c>
      <c r="E384" s="6" t="s">
        <v>608</v>
      </c>
      <c r="F384" s="3">
        <v>3415</v>
      </c>
    </row>
    <row r="385" spans="1:6" ht="31.5" x14ac:dyDescent="0.25">
      <c r="A385" s="1"/>
      <c r="B385" s="26" t="s">
        <v>609</v>
      </c>
      <c r="C385" s="27"/>
      <c r="D385" s="27"/>
      <c r="E385" s="11" t="s">
        <v>610</v>
      </c>
      <c r="F385" s="12">
        <f>+F386+F393+F396+F401+F406</f>
        <v>109936.01</v>
      </c>
    </row>
    <row r="386" spans="1:6" x14ac:dyDescent="0.25">
      <c r="A386" s="1"/>
      <c r="B386" s="26" t="s">
        <v>611</v>
      </c>
      <c r="C386" s="27"/>
      <c r="D386" s="27"/>
      <c r="E386" s="11" t="s">
        <v>612</v>
      </c>
      <c r="F386" s="12">
        <f>+F387+F389+F391</f>
        <v>1325.59</v>
      </c>
    </row>
    <row r="387" spans="1:6" ht="31.5" x14ac:dyDescent="0.25">
      <c r="A387" s="28"/>
      <c r="B387" s="29"/>
      <c r="C387" s="30" t="s">
        <v>613</v>
      </c>
      <c r="D387" s="29"/>
      <c r="E387" s="13" t="s">
        <v>614</v>
      </c>
      <c r="F387" s="14">
        <f>+F388</f>
        <v>433.32</v>
      </c>
    </row>
    <row r="388" spans="1:6" ht="31.5" x14ac:dyDescent="0.25">
      <c r="A388" s="31"/>
      <c r="B388" s="25"/>
      <c r="C388" s="25"/>
      <c r="D388" s="24" t="s">
        <v>506</v>
      </c>
      <c r="E388" s="6" t="s">
        <v>507</v>
      </c>
      <c r="F388" s="3">
        <v>433.32</v>
      </c>
    </row>
    <row r="389" spans="1:6" ht="47.25" x14ac:dyDescent="0.25">
      <c r="A389" s="28"/>
      <c r="B389" s="29"/>
      <c r="C389" s="30" t="s">
        <v>615</v>
      </c>
      <c r="D389" s="29"/>
      <c r="E389" s="13" t="s">
        <v>616</v>
      </c>
      <c r="F389" s="14">
        <f>+F390</f>
        <v>750</v>
      </c>
    </row>
    <row r="390" spans="1:6" ht="31.5" x14ac:dyDescent="0.25">
      <c r="A390" s="31"/>
      <c r="B390" s="25"/>
      <c r="C390" s="25"/>
      <c r="D390" s="24" t="s">
        <v>506</v>
      </c>
      <c r="E390" s="6" t="s">
        <v>507</v>
      </c>
      <c r="F390" s="3">
        <v>750</v>
      </c>
    </row>
    <row r="391" spans="1:6" x14ac:dyDescent="0.25">
      <c r="A391" s="28"/>
      <c r="B391" s="29"/>
      <c r="C391" s="30" t="s">
        <v>617</v>
      </c>
      <c r="D391" s="29"/>
      <c r="E391" s="13" t="s">
        <v>618</v>
      </c>
      <c r="F391" s="14">
        <f>+F392</f>
        <v>142.27000000000001</v>
      </c>
    </row>
    <row r="392" spans="1:6" ht="31.5" x14ac:dyDescent="0.25">
      <c r="A392" s="31"/>
      <c r="B392" s="25"/>
      <c r="C392" s="25"/>
      <c r="D392" s="24" t="s">
        <v>619</v>
      </c>
      <c r="E392" s="6" t="s">
        <v>620</v>
      </c>
      <c r="F392" s="3">
        <v>142.27000000000001</v>
      </c>
    </row>
    <row r="393" spans="1:6" x14ac:dyDescent="0.25">
      <c r="A393" s="1"/>
      <c r="B393" s="26" t="s">
        <v>621</v>
      </c>
      <c r="C393" s="27"/>
      <c r="D393" s="27"/>
      <c r="E393" s="11" t="s">
        <v>622</v>
      </c>
      <c r="F393" s="12">
        <f>+F394</f>
        <v>17895.990000000002</v>
      </c>
    </row>
    <row r="394" spans="1:6" ht="31.5" x14ac:dyDescent="0.25">
      <c r="A394" s="28"/>
      <c r="B394" s="29"/>
      <c r="C394" s="30" t="s">
        <v>623</v>
      </c>
      <c r="D394" s="29"/>
      <c r="E394" s="13" t="s">
        <v>624</v>
      </c>
      <c r="F394" s="14">
        <f>+F395</f>
        <v>17895.990000000002</v>
      </c>
    </row>
    <row r="395" spans="1:6" x14ac:dyDescent="0.25">
      <c r="A395" s="31"/>
      <c r="B395" s="25"/>
      <c r="C395" s="25"/>
      <c r="D395" s="24" t="s">
        <v>625</v>
      </c>
      <c r="E395" s="6" t="s">
        <v>626</v>
      </c>
      <c r="F395" s="3">
        <v>17895.990000000002</v>
      </c>
    </row>
    <row r="396" spans="1:6" x14ac:dyDescent="0.25">
      <c r="A396" s="1"/>
      <c r="B396" s="26" t="s">
        <v>627</v>
      </c>
      <c r="C396" s="27"/>
      <c r="D396" s="27"/>
      <c r="E396" s="11" t="s">
        <v>628</v>
      </c>
      <c r="F396" s="12">
        <f>+F397+F399</f>
        <v>75371.39</v>
      </c>
    </row>
    <row r="397" spans="1:6" x14ac:dyDescent="0.25">
      <c r="A397" s="28"/>
      <c r="B397" s="29"/>
      <c r="C397" s="30" t="s">
        <v>275</v>
      </c>
      <c r="D397" s="29"/>
      <c r="E397" s="13" t="s">
        <v>629</v>
      </c>
      <c r="F397" s="14">
        <f>+F398</f>
        <v>60311.48</v>
      </c>
    </row>
    <row r="398" spans="1:6" x14ac:dyDescent="0.25">
      <c r="A398" s="31"/>
      <c r="B398" s="25"/>
      <c r="C398" s="25"/>
      <c r="D398" s="24" t="s">
        <v>630</v>
      </c>
      <c r="E398" s="6" t="s">
        <v>631</v>
      </c>
      <c r="F398" s="3">
        <v>60311.48</v>
      </c>
    </row>
    <row r="399" spans="1:6" x14ac:dyDescent="0.25">
      <c r="A399" s="28"/>
      <c r="B399" s="29"/>
      <c r="C399" s="30" t="s">
        <v>409</v>
      </c>
      <c r="D399" s="29"/>
      <c r="E399" s="13" t="s">
        <v>632</v>
      </c>
      <c r="F399" s="14">
        <f>+F400</f>
        <v>15059.91</v>
      </c>
    </row>
    <row r="400" spans="1:6" ht="31.5" x14ac:dyDescent="0.25">
      <c r="A400" s="31"/>
      <c r="B400" s="25"/>
      <c r="C400" s="25"/>
      <c r="D400" s="24" t="s">
        <v>633</v>
      </c>
      <c r="E400" s="6" t="s">
        <v>634</v>
      </c>
      <c r="F400" s="3">
        <v>15059.91</v>
      </c>
    </row>
    <row r="401" spans="1:6" ht="31.5" x14ac:dyDescent="0.25">
      <c r="A401" s="1"/>
      <c r="B401" s="26" t="s">
        <v>635</v>
      </c>
      <c r="C401" s="27"/>
      <c r="D401" s="27"/>
      <c r="E401" s="11" t="s">
        <v>636</v>
      </c>
      <c r="F401" s="12">
        <f>+F402+F404</f>
        <v>12333.96</v>
      </c>
    </row>
    <row r="402" spans="1:6" ht="31.5" x14ac:dyDescent="0.25">
      <c r="A402" s="28"/>
      <c r="B402" s="29"/>
      <c r="C402" s="30" t="s">
        <v>277</v>
      </c>
      <c r="D402" s="29"/>
      <c r="E402" s="13" t="s">
        <v>637</v>
      </c>
      <c r="F402" s="14">
        <f>+F403</f>
        <v>595.38</v>
      </c>
    </row>
    <row r="403" spans="1:6" ht="31.5" x14ac:dyDescent="0.25">
      <c r="A403" s="31"/>
      <c r="B403" s="25"/>
      <c r="C403" s="25"/>
      <c r="D403" s="24" t="s">
        <v>638</v>
      </c>
      <c r="E403" s="6" t="s">
        <v>639</v>
      </c>
      <c r="F403" s="3">
        <v>595.38</v>
      </c>
    </row>
    <row r="404" spans="1:6" ht="31.5" x14ac:dyDescent="0.25">
      <c r="A404" s="28"/>
      <c r="B404" s="29"/>
      <c r="C404" s="30" t="s">
        <v>237</v>
      </c>
      <c r="D404" s="29"/>
      <c r="E404" s="13" t="s">
        <v>640</v>
      </c>
      <c r="F404" s="14">
        <f>+F405</f>
        <v>11738.58</v>
      </c>
    </row>
    <row r="405" spans="1:6" x14ac:dyDescent="0.25">
      <c r="A405" s="31"/>
      <c r="B405" s="25"/>
      <c r="C405" s="25"/>
      <c r="D405" s="24" t="s">
        <v>641</v>
      </c>
      <c r="E405" s="6" t="s">
        <v>642</v>
      </c>
      <c r="F405" s="3">
        <v>11738.58</v>
      </c>
    </row>
    <row r="406" spans="1:6" ht="31.5" x14ac:dyDescent="0.25">
      <c r="A406" s="1"/>
      <c r="B406" s="26" t="s">
        <v>643</v>
      </c>
      <c r="C406" s="27"/>
      <c r="D406" s="27"/>
      <c r="E406" s="11" t="s">
        <v>644</v>
      </c>
      <c r="F406" s="12">
        <f>+F407+F409</f>
        <v>3009.08</v>
      </c>
    </row>
    <row r="407" spans="1:6" ht="31.5" x14ac:dyDescent="0.25">
      <c r="A407" s="28"/>
      <c r="B407" s="29"/>
      <c r="C407" s="30" t="s">
        <v>645</v>
      </c>
      <c r="D407" s="29"/>
      <c r="E407" s="13" t="s">
        <v>646</v>
      </c>
      <c r="F407" s="14">
        <f>+F408</f>
        <v>509.08</v>
      </c>
    </row>
    <row r="408" spans="1:6" ht="31.5" x14ac:dyDescent="0.25">
      <c r="A408" s="31"/>
      <c r="B408" s="25"/>
      <c r="C408" s="25"/>
      <c r="D408" s="24" t="s">
        <v>108</v>
      </c>
      <c r="E408" s="6" t="s">
        <v>109</v>
      </c>
      <c r="F408" s="3">
        <v>509.08</v>
      </c>
    </row>
    <row r="409" spans="1:6" x14ac:dyDescent="0.25">
      <c r="A409" s="28"/>
      <c r="B409" s="29"/>
      <c r="C409" s="30" t="s">
        <v>647</v>
      </c>
      <c r="D409" s="29"/>
      <c r="E409" s="13" t="s">
        <v>648</v>
      </c>
      <c r="F409" s="14">
        <f>+F410</f>
        <v>2500</v>
      </c>
    </row>
    <row r="410" spans="1:6" ht="31.5" x14ac:dyDescent="0.25">
      <c r="A410" s="31"/>
      <c r="B410" s="25"/>
      <c r="C410" s="25"/>
      <c r="D410" s="24" t="s">
        <v>108</v>
      </c>
      <c r="E410" s="6" t="s">
        <v>109</v>
      </c>
      <c r="F410" s="3">
        <v>2500</v>
      </c>
    </row>
    <row r="411" spans="1:6" x14ac:dyDescent="0.25">
      <c r="A411" s="23"/>
      <c r="B411" s="24" t="s">
        <v>649</v>
      </c>
      <c r="C411" s="25"/>
      <c r="D411" s="25"/>
      <c r="E411" s="6" t="s">
        <v>650</v>
      </c>
      <c r="F411" s="3">
        <f>+F412</f>
        <v>168282.49</v>
      </c>
    </row>
    <row r="412" spans="1:6" x14ac:dyDescent="0.25">
      <c r="A412" s="1"/>
      <c r="B412" s="26" t="s">
        <v>651</v>
      </c>
      <c r="C412" s="27"/>
      <c r="D412" s="27"/>
      <c r="E412" s="11" t="s">
        <v>652</v>
      </c>
      <c r="F412" s="12">
        <f>+F413</f>
        <v>168282.49</v>
      </c>
    </row>
    <row r="413" spans="1:6" ht="47.25" x14ac:dyDescent="0.25">
      <c r="A413" s="1"/>
      <c r="B413" s="26" t="s">
        <v>653</v>
      </c>
      <c r="C413" s="27"/>
      <c r="D413" s="27"/>
      <c r="E413" s="11" t="s">
        <v>654</v>
      </c>
      <c r="F413" s="12">
        <f>+F414+F417+F420+F423+F425</f>
        <v>168282.49</v>
      </c>
    </row>
    <row r="414" spans="1:6" ht="31.5" x14ac:dyDescent="0.25">
      <c r="A414" s="28"/>
      <c r="B414" s="29"/>
      <c r="C414" s="30" t="s">
        <v>655</v>
      </c>
      <c r="D414" s="29"/>
      <c r="E414" s="13" t="s">
        <v>656</v>
      </c>
      <c r="F414" s="14">
        <f>+F415+F416</f>
        <v>25691.78</v>
      </c>
    </row>
    <row r="415" spans="1:6" ht="31.5" x14ac:dyDescent="0.25">
      <c r="A415" s="31"/>
      <c r="B415" s="25"/>
      <c r="C415" s="25"/>
      <c r="D415" s="24" t="s">
        <v>657</v>
      </c>
      <c r="E415" s="6" t="s">
        <v>658</v>
      </c>
      <c r="F415" s="3">
        <v>452.11</v>
      </c>
    </row>
    <row r="416" spans="1:6" ht="47.25" x14ac:dyDescent="0.25">
      <c r="A416" s="31"/>
      <c r="B416" s="25"/>
      <c r="C416" s="25"/>
      <c r="D416" s="24" t="s">
        <v>659</v>
      </c>
      <c r="E416" s="6" t="s">
        <v>660</v>
      </c>
      <c r="F416" s="3">
        <v>25239.67</v>
      </c>
    </row>
    <row r="417" spans="1:6" x14ac:dyDescent="0.25">
      <c r="A417" s="28"/>
      <c r="B417" s="29"/>
      <c r="C417" s="30" t="s">
        <v>661</v>
      </c>
      <c r="D417" s="29"/>
      <c r="E417" s="13" t="s">
        <v>662</v>
      </c>
      <c r="F417" s="14">
        <f>+F418+F419</f>
        <v>54376.05</v>
      </c>
    </row>
    <row r="418" spans="1:6" ht="31.5" x14ac:dyDescent="0.25">
      <c r="A418" s="31"/>
      <c r="B418" s="25"/>
      <c r="C418" s="25"/>
      <c r="D418" s="24" t="s">
        <v>657</v>
      </c>
      <c r="E418" s="6" t="s">
        <v>658</v>
      </c>
      <c r="F418" s="3">
        <v>4376.05</v>
      </c>
    </row>
    <row r="419" spans="1:6" ht="47.25" x14ac:dyDescent="0.25">
      <c r="A419" s="31"/>
      <c r="B419" s="25"/>
      <c r="C419" s="25"/>
      <c r="D419" s="24" t="s">
        <v>659</v>
      </c>
      <c r="E419" s="6" t="s">
        <v>660</v>
      </c>
      <c r="F419" s="3">
        <v>50000</v>
      </c>
    </row>
    <row r="420" spans="1:6" x14ac:dyDescent="0.25">
      <c r="A420" s="28"/>
      <c r="B420" s="29"/>
      <c r="C420" s="30" t="s">
        <v>663</v>
      </c>
      <c r="D420" s="29"/>
      <c r="E420" s="13" t="s">
        <v>664</v>
      </c>
      <c r="F420" s="14">
        <f>+F421+F422</f>
        <v>58251.16</v>
      </c>
    </row>
    <row r="421" spans="1:6" ht="31.5" x14ac:dyDescent="0.25">
      <c r="A421" s="31"/>
      <c r="B421" s="25"/>
      <c r="C421" s="25"/>
      <c r="D421" s="24" t="s">
        <v>657</v>
      </c>
      <c r="E421" s="6" t="s">
        <v>658</v>
      </c>
      <c r="F421" s="3">
        <v>3584.48</v>
      </c>
    </row>
    <row r="422" spans="1:6" ht="47.25" x14ac:dyDescent="0.25">
      <c r="A422" s="31"/>
      <c r="B422" s="25"/>
      <c r="C422" s="25"/>
      <c r="D422" s="24" t="s">
        <v>659</v>
      </c>
      <c r="E422" s="6" t="s">
        <v>660</v>
      </c>
      <c r="F422" s="3">
        <v>54666.68</v>
      </c>
    </row>
    <row r="423" spans="1:6" ht="31.5" x14ac:dyDescent="0.25">
      <c r="A423" s="28"/>
      <c r="B423" s="29"/>
      <c r="C423" s="30" t="s">
        <v>665</v>
      </c>
      <c r="D423" s="29"/>
      <c r="E423" s="13" t="s">
        <v>666</v>
      </c>
      <c r="F423" s="14">
        <f>+F424</f>
        <v>5777.26</v>
      </c>
    </row>
    <row r="424" spans="1:6" ht="31.5" x14ac:dyDescent="0.25">
      <c r="A424" s="31"/>
      <c r="B424" s="25"/>
      <c r="C424" s="25"/>
      <c r="D424" s="24" t="s">
        <v>667</v>
      </c>
      <c r="E424" s="6" t="s">
        <v>668</v>
      </c>
      <c r="F424" s="3">
        <v>5777.26</v>
      </c>
    </row>
    <row r="425" spans="1:6" x14ac:dyDescent="0.25">
      <c r="A425" s="28"/>
      <c r="B425" s="29"/>
      <c r="C425" s="30" t="s">
        <v>669</v>
      </c>
      <c r="D425" s="29"/>
      <c r="E425" s="13" t="s">
        <v>670</v>
      </c>
      <c r="F425" s="14">
        <f>+F426+F427</f>
        <v>24186.239999999998</v>
      </c>
    </row>
    <row r="426" spans="1:6" ht="31.5" x14ac:dyDescent="0.25">
      <c r="A426" s="31"/>
      <c r="B426" s="25"/>
      <c r="C426" s="25"/>
      <c r="D426" s="24" t="s">
        <v>657</v>
      </c>
      <c r="E426" s="6" t="s">
        <v>658</v>
      </c>
      <c r="F426" s="3">
        <v>1137.46</v>
      </c>
    </row>
    <row r="427" spans="1:6" ht="47.25" x14ac:dyDescent="0.25">
      <c r="A427" s="31"/>
      <c r="B427" s="25"/>
      <c r="C427" s="25"/>
      <c r="D427" s="24" t="s">
        <v>659</v>
      </c>
      <c r="E427" s="6" t="s">
        <v>660</v>
      </c>
      <c r="F427" s="3">
        <v>23048.78</v>
      </c>
    </row>
    <row r="428" spans="1:6" ht="31.5" x14ac:dyDescent="0.25">
      <c r="A428" s="23"/>
      <c r="B428" s="24" t="s">
        <v>671</v>
      </c>
      <c r="C428" s="25"/>
      <c r="D428" s="25"/>
      <c r="E428" s="6" t="s">
        <v>672</v>
      </c>
      <c r="F428" s="3">
        <f>+F429</f>
        <v>41166.89</v>
      </c>
    </row>
    <row r="429" spans="1:6" ht="47.25" x14ac:dyDescent="0.25">
      <c r="A429" s="1"/>
      <c r="B429" s="26" t="s">
        <v>673</v>
      </c>
      <c r="C429" s="27"/>
      <c r="D429" s="27"/>
      <c r="E429" s="11" t="s">
        <v>674</v>
      </c>
      <c r="F429" s="12">
        <f>+F430</f>
        <v>41166.89</v>
      </c>
    </row>
    <row r="430" spans="1:6" ht="31.5" x14ac:dyDescent="0.25">
      <c r="A430" s="1"/>
      <c r="B430" s="26" t="s">
        <v>675</v>
      </c>
      <c r="C430" s="27"/>
      <c r="D430" s="27"/>
      <c r="E430" s="11" t="s">
        <v>676</v>
      </c>
      <c r="F430" s="12">
        <f>+F431</f>
        <v>41166.89</v>
      </c>
    </row>
    <row r="431" spans="1:6" ht="31.5" x14ac:dyDescent="0.25">
      <c r="A431" s="28"/>
      <c r="B431" s="29"/>
      <c r="C431" s="30" t="s">
        <v>677</v>
      </c>
      <c r="D431" s="29"/>
      <c r="E431" s="13" t="s">
        <v>678</v>
      </c>
      <c r="F431" s="14">
        <f>+F432</f>
        <v>41166.89</v>
      </c>
    </row>
    <row r="432" spans="1:6" x14ac:dyDescent="0.25">
      <c r="A432" s="31"/>
      <c r="B432" s="25"/>
      <c r="C432" s="25"/>
      <c r="D432" s="24" t="s">
        <v>679</v>
      </c>
      <c r="E432" s="6" t="s">
        <v>680</v>
      </c>
      <c r="F432" s="3">
        <v>41166.89</v>
      </c>
    </row>
    <row r="433" spans="1:6" x14ac:dyDescent="0.25">
      <c r="A433" s="21" t="s">
        <v>681</v>
      </c>
      <c r="B433" s="22"/>
      <c r="C433" s="22"/>
      <c r="D433" s="22"/>
      <c r="E433" s="9" t="s">
        <v>682</v>
      </c>
      <c r="F433" s="10">
        <f>+F434+F448</f>
        <v>37733.259999999995</v>
      </c>
    </row>
    <row r="434" spans="1:6" x14ac:dyDescent="0.25">
      <c r="A434" s="23"/>
      <c r="B434" s="24" t="s">
        <v>211</v>
      </c>
      <c r="C434" s="25"/>
      <c r="D434" s="25"/>
      <c r="E434" s="6" t="s">
        <v>212</v>
      </c>
      <c r="F434" s="3">
        <f>+F435</f>
        <v>14888.990000000002</v>
      </c>
    </row>
    <row r="435" spans="1:6" x14ac:dyDescent="0.25">
      <c r="A435" s="1"/>
      <c r="B435" s="26" t="s">
        <v>223</v>
      </c>
      <c r="C435" s="27"/>
      <c r="D435" s="27"/>
      <c r="E435" s="11" t="s">
        <v>224</v>
      </c>
      <c r="F435" s="12">
        <f>+F436</f>
        <v>14888.990000000002</v>
      </c>
    </row>
    <row r="436" spans="1:6" x14ac:dyDescent="0.25">
      <c r="A436" s="1"/>
      <c r="B436" s="26" t="s">
        <v>225</v>
      </c>
      <c r="C436" s="27"/>
      <c r="D436" s="27"/>
      <c r="E436" s="11" t="s">
        <v>226</v>
      </c>
      <c r="F436" s="12">
        <f>+F437</f>
        <v>14888.990000000002</v>
      </c>
    </row>
    <row r="437" spans="1:6" x14ac:dyDescent="0.25">
      <c r="A437" s="28"/>
      <c r="B437" s="29"/>
      <c r="C437" s="30" t="s">
        <v>683</v>
      </c>
      <c r="D437" s="29"/>
      <c r="E437" s="13" t="s">
        <v>228</v>
      </c>
      <c r="F437" s="14">
        <f>+F438+F439+F440+F441+F442+F443+F444+F445+F446+F447</f>
        <v>14888.990000000002</v>
      </c>
    </row>
    <row r="438" spans="1:6" x14ac:dyDescent="0.25">
      <c r="A438" s="31"/>
      <c r="B438" s="25"/>
      <c r="C438" s="25"/>
      <c r="D438" s="24" t="s">
        <v>148</v>
      </c>
      <c r="E438" s="6" t="s">
        <v>149</v>
      </c>
      <c r="F438" s="3">
        <v>8938.26</v>
      </c>
    </row>
    <row r="439" spans="1:6" x14ac:dyDescent="0.25">
      <c r="A439" s="31"/>
      <c r="B439" s="25"/>
      <c r="C439" s="25"/>
      <c r="D439" s="24" t="s">
        <v>150</v>
      </c>
      <c r="E439" s="6" t="s">
        <v>151</v>
      </c>
      <c r="F439" s="3">
        <v>1629.2</v>
      </c>
    </row>
    <row r="440" spans="1:6" ht="31.5" x14ac:dyDescent="0.25">
      <c r="A440" s="31"/>
      <c r="B440" s="25"/>
      <c r="C440" s="25"/>
      <c r="D440" s="24" t="s">
        <v>152</v>
      </c>
      <c r="E440" s="6" t="s">
        <v>153</v>
      </c>
      <c r="F440" s="3">
        <v>603.25</v>
      </c>
    </row>
    <row r="441" spans="1:6" ht="31.5" x14ac:dyDescent="0.25">
      <c r="A441" s="31"/>
      <c r="B441" s="25"/>
      <c r="C441" s="25"/>
      <c r="D441" s="24" t="s">
        <v>154</v>
      </c>
      <c r="E441" s="6" t="s">
        <v>155</v>
      </c>
      <c r="F441" s="3">
        <v>721.91</v>
      </c>
    </row>
    <row r="442" spans="1:6" x14ac:dyDescent="0.25">
      <c r="A442" s="31"/>
      <c r="B442" s="25"/>
      <c r="C442" s="25"/>
      <c r="D442" s="24" t="s">
        <v>684</v>
      </c>
      <c r="E442" s="6" t="s">
        <v>685</v>
      </c>
      <c r="F442" s="3">
        <v>940.28</v>
      </c>
    </row>
    <row r="443" spans="1:6" ht="31.5" x14ac:dyDescent="0.25">
      <c r="A443" s="31"/>
      <c r="B443" s="25"/>
      <c r="C443" s="25"/>
      <c r="D443" s="24" t="s">
        <v>156</v>
      </c>
      <c r="E443" s="6" t="s">
        <v>157</v>
      </c>
      <c r="F443" s="3">
        <v>1022.42</v>
      </c>
    </row>
    <row r="444" spans="1:6" ht="31.5" x14ac:dyDescent="0.25">
      <c r="A444" s="31"/>
      <c r="B444" s="25"/>
      <c r="C444" s="25"/>
      <c r="D444" s="24" t="s">
        <v>158</v>
      </c>
      <c r="E444" s="6" t="s">
        <v>159</v>
      </c>
      <c r="F444" s="3">
        <v>754.9</v>
      </c>
    </row>
    <row r="445" spans="1:6" x14ac:dyDescent="0.25">
      <c r="A445" s="31"/>
      <c r="B445" s="25"/>
      <c r="C445" s="25"/>
      <c r="D445" s="24" t="s">
        <v>160</v>
      </c>
      <c r="E445" s="6" t="s">
        <v>161</v>
      </c>
      <c r="F445" s="3">
        <v>6.92</v>
      </c>
    </row>
    <row r="446" spans="1:6" x14ac:dyDescent="0.25">
      <c r="A446" s="31"/>
      <c r="B446" s="25"/>
      <c r="C446" s="25"/>
      <c r="D446" s="24" t="s">
        <v>162</v>
      </c>
      <c r="E446" s="6" t="s">
        <v>163</v>
      </c>
      <c r="F446" s="3">
        <v>72.540000000000006</v>
      </c>
    </row>
    <row r="447" spans="1:6" ht="47.25" x14ac:dyDescent="0.25">
      <c r="A447" s="31"/>
      <c r="B447" s="25"/>
      <c r="C447" s="25"/>
      <c r="D447" s="24" t="s">
        <v>164</v>
      </c>
      <c r="E447" s="6" t="s">
        <v>165</v>
      </c>
      <c r="F447" s="3">
        <v>199.31</v>
      </c>
    </row>
    <row r="448" spans="1:6" x14ac:dyDescent="0.25">
      <c r="A448" s="23"/>
      <c r="B448" s="24" t="s">
        <v>92</v>
      </c>
      <c r="C448" s="25"/>
      <c r="D448" s="25"/>
      <c r="E448" s="6" t="s">
        <v>686</v>
      </c>
      <c r="F448" s="3">
        <f>+F449</f>
        <v>22844.269999999997</v>
      </c>
    </row>
    <row r="449" spans="1:6" x14ac:dyDescent="0.25">
      <c r="A449" s="1"/>
      <c r="B449" s="26" t="s">
        <v>687</v>
      </c>
      <c r="C449" s="27"/>
      <c r="D449" s="27"/>
      <c r="E449" s="11" t="s">
        <v>688</v>
      </c>
      <c r="F449" s="12">
        <f>+F450</f>
        <v>22844.269999999997</v>
      </c>
    </row>
    <row r="450" spans="1:6" x14ac:dyDescent="0.25">
      <c r="A450" s="1"/>
      <c r="B450" s="26" t="s">
        <v>689</v>
      </c>
      <c r="C450" s="27"/>
      <c r="D450" s="27"/>
      <c r="E450" s="11" t="s">
        <v>690</v>
      </c>
      <c r="F450" s="12">
        <f>+F451</f>
        <v>22844.269999999997</v>
      </c>
    </row>
    <row r="451" spans="1:6" x14ac:dyDescent="0.25">
      <c r="A451" s="28"/>
      <c r="B451" s="29"/>
      <c r="C451" s="30" t="s">
        <v>691</v>
      </c>
      <c r="D451" s="29"/>
      <c r="E451" s="13" t="s">
        <v>692</v>
      </c>
      <c r="F451" s="14">
        <f>+F452+F453+F454+F455+F456+F457+F458+F459+F460+F461+F462</f>
        <v>22844.269999999997</v>
      </c>
    </row>
    <row r="452" spans="1:6" x14ac:dyDescent="0.25">
      <c r="A452" s="31"/>
      <c r="B452" s="25"/>
      <c r="C452" s="25"/>
      <c r="D452" s="24" t="s">
        <v>148</v>
      </c>
      <c r="E452" s="6" t="s">
        <v>149</v>
      </c>
      <c r="F452" s="3">
        <v>13145.47</v>
      </c>
    </row>
    <row r="453" spans="1:6" x14ac:dyDescent="0.25">
      <c r="A453" s="31"/>
      <c r="B453" s="25"/>
      <c r="C453" s="25"/>
      <c r="D453" s="24" t="s">
        <v>693</v>
      </c>
      <c r="E453" s="6" t="s">
        <v>694</v>
      </c>
      <c r="F453" s="3">
        <v>542.95000000000005</v>
      </c>
    </row>
    <row r="454" spans="1:6" ht="31.5" x14ac:dyDescent="0.25">
      <c r="A454" s="31"/>
      <c r="B454" s="25"/>
      <c r="C454" s="25"/>
      <c r="D454" s="24" t="s">
        <v>152</v>
      </c>
      <c r="E454" s="6" t="s">
        <v>153</v>
      </c>
      <c r="F454" s="3">
        <v>1182.49</v>
      </c>
    </row>
    <row r="455" spans="1:6" ht="31.5" x14ac:dyDescent="0.25">
      <c r="A455" s="31"/>
      <c r="B455" s="25"/>
      <c r="C455" s="25"/>
      <c r="D455" s="24" t="s">
        <v>154</v>
      </c>
      <c r="E455" s="6" t="s">
        <v>155</v>
      </c>
      <c r="F455" s="3">
        <v>1161.58</v>
      </c>
    </row>
    <row r="456" spans="1:6" ht="31.5" x14ac:dyDescent="0.25">
      <c r="A456" s="31"/>
      <c r="B456" s="25"/>
      <c r="C456" s="25"/>
      <c r="D456" s="24" t="s">
        <v>156</v>
      </c>
      <c r="E456" s="6" t="s">
        <v>157</v>
      </c>
      <c r="F456" s="3">
        <v>1267.49</v>
      </c>
    </row>
    <row r="457" spans="1:6" ht="31.5" x14ac:dyDescent="0.25">
      <c r="A457" s="31"/>
      <c r="B457" s="25"/>
      <c r="C457" s="25"/>
      <c r="D457" s="24" t="s">
        <v>158</v>
      </c>
      <c r="E457" s="6" t="s">
        <v>159</v>
      </c>
      <c r="F457" s="3">
        <v>939.48</v>
      </c>
    </row>
    <row r="458" spans="1:6" ht="31.5" x14ac:dyDescent="0.25">
      <c r="A458" s="31"/>
      <c r="B458" s="25"/>
      <c r="C458" s="25"/>
      <c r="D458" s="24" t="s">
        <v>695</v>
      </c>
      <c r="E458" s="6" t="s">
        <v>696</v>
      </c>
      <c r="F458" s="3">
        <v>75.92</v>
      </c>
    </row>
    <row r="459" spans="1:6" x14ac:dyDescent="0.25">
      <c r="A459" s="31"/>
      <c r="B459" s="25"/>
      <c r="C459" s="25"/>
      <c r="D459" s="24" t="s">
        <v>160</v>
      </c>
      <c r="E459" s="6" t="s">
        <v>161</v>
      </c>
      <c r="F459" s="3">
        <v>8.64</v>
      </c>
    </row>
    <row r="460" spans="1:6" x14ac:dyDescent="0.25">
      <c r="A460" s="31"/>
      <c r="B460" s="25"/>
      <c r="C460" s="25"/>
      <c r="D460" s="24" t="s">
        <v>162</v>
      </c>
      <c r="E460" s="6" t="s">
        <v>163</v>
      </c>
      <c r="F460" s="3">
        <v>14.29</v>
      </c>
    </row>
    <row r="461" spans="1:6" x14ac:dyDescent="0.25">
      <c r="A461" s="31"/>
      <c r="B461" s="25"/>
      <c r="C461" s="25"/>
      <c r="D461" s="24" t="s">
        <v>195</v>
      </c>
      <c r="E461" s="6" t="s">
        <v>196</v>
      </c>
      <c r="F461" s="3">
        <v>247.91</v>
      </c>
    </row>
    <row r="462" spans="1:6" x14ac:dyDescent="0.25">
      <c r="A462" s="31"/>
      <c r="B462" s="25"/>
      <c r="C462" s="25"/>
      <c r="D462" s="24" t="s">
        <v>697</v>
      </c>
      <c r="E462" s="6" t="s">
        <v>698</v>
      </c>
      <c r="F462" s="3">
        <v>4258.05</v>
      </c>
    </row>
    <row r="463" spans="1:6" x14ac:dyDescent="0.25">
      <c r="A463" s="21" t="s">
        <v>699</v>
      </c>
      <c r="B463" s="22"/>
      <c r="C463" s="22"/>
      <c r="D463" s="22"/>
      <c r="E463" s="9" t="s">
        <v>700</v>
      </c>
      <c r="F463" s="10">
        <f>+F464</f>
        <v>1027.3399999999999</v>
      </c>
    </row>
    <row r="464" spans="1:6" x14ac:dyDescent="0.25">
      <c r="A464" s="23"/>
      <c r="B464" s="24" t="s">
        <v>211</v>
      </c>
      <c r="C464" s="25"/>
      <c r="D464" s="25"/>
      <c r="E464" s="6" t="s">
        <v>212</v>
      </c>
      <c r="F464" s="3">
        <f>+F465</f>
        <v>1027.3399999999999</v>
      </c>
    </row>
    <row r="465" spans="1:6" ht="31.5" x14ac:dyDescent="0.25">
      <c r="A465" s="1"/>
      <c r="B465" s="26" t="s">
        <v>701</v>
      </c>
      <c r="C465" s="27"/>
      <c r="D465" s="27"/>
      <c r="E465" s="11" t="s">
        <v>702</v>
      </c>
      <c r="F465" s="12">
        <f>+F466</f>
        <v>1027.3399999999999</v>
      </c>
    </row>
    <row r="466" spans="1:6" x14ac:dyDescent="0.25">
      <c r="A466" s="1"/>
      <c r="B466" s="26" t="s">
        <v>703</v>
      </c>
      <c r="C466" s="27"/>
      <c r="D466" s="27"/>
      <c r="E466" s="11" t="s">
        <v>704</v>
      </c>
      <c r="F466" s="12">
        <f>+F467</f>
        <v>1027.3399999999999</v>
      </c>
    </row>
    <row r="467" spans="1:6" x14ac:dyDescent="0.25">
      <c r="A467" s="28"/>
      <c r="B467" s="29"/>
      <c r="C467" s="30" t="s">
        <v>705</v>
      </c>
      <c r="D467" s="29"/>
      <c r="E467" s="13" t="s">
        <v>706</v>
      </c>
      <c r="F467" s="14">
        <f>+F468</f>
        <v>1027.3399999999999</v>
      </c>
    </row>
    <row r="468" spans="1:6" x14ac:dyDescent="0.25">
      <c r="A468" s="31"/>
      <c r="B468" s="25"/>
      <c r="C468" s="25"/>
      <c r="D468" s="24" t="s">
        <v>102</v>
      </c>
      <c r="E468" s="6" t="s">
        <v>103</v>
      </c>
      <c r="F468" s="3">
        <v>1027.3399999999999</v>
      </c>
    </row>
    <row r="469" spans="1:6" ht="31.5" x14ac:dyDescent="0.25">
      <c r="A469" s="21" t="s">
        <v>707</v>
      </c>
      <c r="B469" s="22"/>
      <c r="C469" s="22"/>
      <c r="D469" s="22"/>
      <c r="E469" s="9" t="s">
        <v>708</v>
      </c>
      <c r="F469" s="10">
        <f>+F470</f>
        <v>3751.8</v>
      </c>
    </row>
    <row r="470" spans="1:6" x14ac:dyDescent="0.25">
      <c r="A470" s="23"/>
      <c r="B470" s="24" t="s">
        <v>211</v>
      </c>
      <c r="C470" s="25"/>
      <c r="D470" s="25"/>
      <c r="E470" s="6" t="s">
        <v>212</v>
      </c>
      <c r="F470" s="3">
        <f>+F471</f>
        <v>3751.8</v>
      </c>
    </row>
    <row r="471" spans="1:6" ht="31.5" x14ac:dyDescent="0.25">
      <c r="A471" s="1"/>
      <c r="B471" s="26" t="s">
        <v>701</v>
      </c>
      <c r="C471" s="27"/>
      <c r="D471" s="27"/>
      <c r="E471" s="11" t="s">
        <v>702</v>
      </c>
      <c r="F471" s="12">
        <f>+F472</f>
        <v>3751.8</v>
      </c>
    </row>
    <row r="472" spans="1:6" x14ac:dyDescent="0.25">
      <c r="A472" s="1"/>
      <c r="B472" s="26" t="s">
        <v>703</v>
      </c>
      <c r="C472" s="27"/>
      <c r="D472" s="27"/>
      <c r="E472" s="11" t="s">
        <v>704</v>
      </c>
      <c r="F472" s="12">
        <f>+F473</f>
        <v>3751.8</v>
      </c>
    </row>
    <row r="473" spans="1:6" x14ac:dyDescent="0.25">
      <c r="A473" s="28"/>
      <c r="B473" s="29"/>
      <c r="C473" s="30" t="s">
        <v>709</v>
      </c>
      <c r="D473" s="29"/>
      <c r="E473" s="13" t="s">
        <v>710</v>
      </c>
      <c r="F473" s="14">
        <f>+F474+F475</f>
        <v>3751.8</v>
      </c>
    </row>
    <row r="474" spans="1:6" x14ac:dyDescent="0.25">
      <c r="A474" s="31"/>
      <c r="B474" s="25"/>
      <c r="C474" s="25"/>
      <c r="D474" s="24" t="s">
        <v>102</v>
      </c>
      <c r="E474" s="6" t="s">
        <v>103</v>
      </c>
      <c r="F474" s="3">
        <v>751.8</v>
      </c>
    </row>
    <row r="475" spans="1:6" x14ac:dyDescent="0.25">
      <c r="A475" s="31"/>
      <c r="B475" s="25"/>
      <c r="C475" s="25"/>
      <c r="D475" s="24" t="s">
        <v>333</v>
      </c>
      <c r="E475" s="6" t="s">
        <v>334</v>
      </c>
      <c r="F475" s="3">
        <v>3000</v>
      </c>
    </row>
    <row r="476" spans="1:6" x14ac:dyDescent="0.25">
      <c r="A476" s="32"/>
      <c r="B476" s="33"/>
      <c r="C476" s="33"/>
      <c r="D476" s="33"/>
      <c r="E476" s="15"/>
      <c r="F476" s="16">
        <f>+F7+F55+F80+F86+F122+F433+F463+F469</f>
        <v>3322207.84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List1!Tiskanje_naslovov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Breda Kos</dc:creator>
  <cp:lastModifiedBy>Breda Kos</cp:lastModifiedBy>
  <cp:lastPrinted>2018-12-10T11:02:08Z</cp:lastPrinted>
  <dcterms:created xsi:type="dcterms:W3CDTF">2018-12-10T07:39:45Z</dcterms:created>
  <dcterms:modified xsi:type="dcterms:W3CDTF">2018-12-10T11:02:25Z</dcterms:modified>
</cp:coreProperties>
</file>